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kor\Desktop\Blog-Alekor\"/>
    </mc:Choice>
  </mc:AlternateContent>
  <xr:revisionPtr revIDLastSave="0" documentId="13_ncr:1_{CDF38EC5-B630-4DD5-BC53-8275C2C0E35B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Pol'!$A$1:$G$673</definedName>
    <definedName name="_xlnm.Print_Area" localSheetId="1">Stavba!$A$1:$J$85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3" i="12" l="1"/>
  <c r="N663" i="12"/>
  <c r="G9" i="12"/>
  <c r="G11" i="12"/>
  <c r="G13" i="12"/>
  <c r="G15" i="12"/>
  <c r="G17" i="12"/>
  <c r="G19" i="12"/>
  <c r="G24" i="12"/>
  <c r="G39" i="12"/>
  <c r="G47" i="12"/>
  <c r="G51" i="12"/>
  <c r="G56" i="12"/>
  <c r="G61" i="12"/>
  <c r="G64" i="12"/>
  <c r="G67" i="12"/>
  <c r="G86" i="12"/>
  <c r="G90" i="12"/>
  <c r="G115" i="12"/>
  <c r="G118" i="12"/>
  <c r="G122" i="12"/>
  <c r="G128" i="12"/>
  <c r="G132" i="12"/>
  <c r="G136" i="12"/>
  <c r="G140" i="12"/>
  <c r="G139" i="12" s="1"/>
  <c r="I57" i="1" s="1"/>
  <c r="G146" i="12"/>
  <c r="G149" i="12"/>
  <c r="G153" i="12"/>
  <c r="G182" i="12"/>
  <c r="G185" i="12"/>
  <c r="G191" i="12"/>
  <c r="G202" i="12"/>
  <c r="G228" i="12"/>
  <c r="G234" i="12"/>
  <c r="G254" i="12"/>
  <c r="G262" i="12"/>
  <c r="G264" i="12"/>
  <c r="G270" i="12"/>
  <c r="G278" i="12"/>
  <c r="G277" i="12" s="1"/>
  <c r="I62" i="1" s="1"/>
  <c r="G288" i="12"/>
  <c r="G300" i="12"/>
  <c r="G308" i="12"/>
  <c r="G311" i="12"/>
  <c r="G313" i="12"/>
  <c r="G315" i="12"/>
  <c r="G319" i="12"/>
  <c r="G322" i="12"/>
  <c r="G323" i="12"/>
  <c r="G324" i="12"/>
  <c r="G326" i="12"/>
  <c r="G325" i="12" s="1"/>
  <c r="I66" i="1" s="1"/>
  <c r="G328" i="12"/>
  <c r="G333" i="12"/>
  <c r="G337" i="12"/>
  <c r="G341" i="12"/>
  <c r="G343" i="12"/>
  <c r="G347" i="12"/>
  <c r="G351" i="12"/>
  <c r="G360" i="12"/>
  <c r="G364" i="12"/>
  <c r="G369" i="12"/>
  <c r="G373" i="12"/>
  <c r="G377" i="12"/>
  <c r="G381" i="12"/>
  <c r="G383" i="12"/>
  <c r="G382" i="12" s="1"/>
  <c r="I69" i="1" s="1"/>
  <c r="G385" i="12"/>
  <c r="G387" i="12"/>
  <c r="G396" i="12"/>
  <c r="G398" i="12"/>
  <c r="G404" i="12"/>
  <c r="G408" i="12"/>
  <c r="G410" i="12"/>
  <c r="G417" i="12"/>
  <c r="G422" i="12"/>
  <c r="G425" i="12"/>
  <c r="G430" i="12"/>
  <c r="G432" i="12"/>
  <c r="G437" i="12"/>
  <c r="G439" i="12"/>
  <c r="G444" i="12"/>
  <c r="G446" i="12"/>
  <c r="G453" i="12"/>
  <c r="G460" i="12"/>
  <c r="G465" i="12"/>
  <c r="G467" i="12"/>
  <c r="G484" i="12"/>
  <c r="G501" i="12"/>
  <c r="G518" i="12"/>
  <c r="G535" i="12"/>
  <c r="G537" i="12"/>
  <c r="G539" i="12"/>
  <c r="G538" i="12" s="1"/>
  <c r="I77" i="1" s="1"/>
  <c r="G559" i="12"/>
  <c r="G561" i="12"/>
  <c r="G581" i="12"/>
  <c r="G601" i="12"/>
  <c r="G621" i="12"/>
  <c r="G629" i="12"/>
  <c r="G631" i="12"/>
  <c r="G633" i="12"/>
  <c r="G632" i="12" s="1"/>
  <c r="I79" i="1" s="1"/>
  <c r="G645" i="12"/>
  <c r="G647" i="12"/>
  <c r="G650" i="12"/>
  <c r="G649" i="12" s="1"/>
  <c r="I81" i="1" s="1"/>
  <c r="G652" i="12"/>
  <c r="G651" i="12" s="1"/>
  <c r="I82" i="1" s="1"/>
  <c r="G654" i="12"/>
  <c r="G657" i="12"/>
  <c r="G660" i="12"/>
  <c r="G659" i="12" s="1"/>
  <c r="I84" i="1" s="1"/>
  <c r="I20" i="1" s="1"/>
  <c r="G39" i="1"/>
  <c r="G42" i="1" s="1"/>
  <c r="G25" i="1" s="1"/>
  <c r="A25" i="1" s="1"/>
  <c r="J28" i="1"/>
  <c r="J26" i="1"/>
  <c r="G38" i="1"/>
  <c r="F38" i="1"/>
  <c r="J23" i="1"/>
  <c r="J24" i="1"/>
  <c r="J25" i="1"/>
  <c r="J27" i="1"/>
  <c r="E24" i="1"/>
  <c r="E26" i="1"/>
  <c r="G152" i="12" l="1"/>
  <c r="I59" i="1" s="1"/>
  <c r="G184" i="12"/>
  <c r="I60" i="1" s="1"/>
  <c r="G114" i="12"/>
  <c r="I55" i="1" s="1"/>
  <c r="I18" i="1"/>
  <c r="G438" i="12"/>
  <c r="I74" i="1" s="1"/>
  <c r="G397" i="12"/>
  <c r="I72" i="1" s="1"/>
  <c r="G386" i="12"/>
  <c r="I71" i="1" s="1"/>
  <c r="G318" i="12"/>
  <c r="I65" i="1" s="1"/>
  <c r="G307" i="12"/>
  <c r="I64" i="1" s="1"/>
  <c r="G287" i="12"/>
  <c r="I63" i="1" s="1"/>
  <c r="G227" i="12"/>
  <c r="I61" i="1" s="1"/>
  <c r="G66" i="12"/>
  <c r="I54" i="1" s="1"/>
  <c r="G40" i="1"/>
  <c r="G384" i="12"/>
  <c r="I70" i="1" s="1"/>
  <c r="G41" i="1"/>
  <c r="G653" i="12"/>
  <c r="I83" i="1" s="1"/>
  <c r="I19" i="1" s="1"/>
  <c r="G560" i="12"/>
  <c r="I78" i="1" s="1"/>
  <c r="G466" i="12"/>
  <c r="I76" i="1" s="1"/>
  <c r="G121" i="12"/>
  <c r="I56" i="1" s="1"/>
  <c r="G8" i="12"/>
  <c r="G145" i="12"/>
  <c r="I58" i="1" s="1"/>
  <c r="G409" i="12"/>
  <c r="I73" i="1" s="1"/>
  <c r="G327" i="12"/>
  <c r="I67" i="1" s="1"/>
  <c r="G23" i="12"/>
  <c r="I53" i="1" s="1"/>
  <c r="G26" i="1"/>
  <c r="A26" i="1"/>
  <c r="G644" i="12"/>
  <c r="I80" i="1" s="1"/>
  <c r="G445" i="12"/>
  <c r="I75" i="1" s="1"/>
  <c r="G342" i="12"/>
  <c r="I68" i="1" s="1"/>
  <c r="F40" i="1" l="1"/>
  <c r="H40" i="1" s="1"/>
  <c r="I40" i="1" s="1"/>
  <c r="F39" i="1"/>
  <c r="F41" i="1"/>
  <c r="H41" i="1" s="1"/>
  <c r="I41" i="1" s="1"/>
  <c r="G663" i="12"/>
  <c r="I52" i="1"/>
  <c r="I17" i="1"/>
  <c r="I16" i="1" l="1"/>
  <c r="I21" i="1" s="1"/>
  <c r="I85" i="1"/>
  <c r="H39" i="1"/>
  <c r="H42" i="1" s="1"/>
  <c r="F42" i="1"/>
  <c r="I39" i="1" l="1"/>
  <c r="I42" i="1" s="1"/>
  <c r="J41" i="1" s="1"/>
  <c r="G28" i="1"/>
  <c r="G23" i="1"/>
  <c r="A23" i="1" s="1"/>
  <c r="J77" i="1"/>
  <c r="J60" i="1"/>
  <c r="J53" i="1"/>
  <c r="J65" i="1"/>
  <c r="J57" i="1"/>
  <c r="J58" i="1"/>
  <c r="J62" i="1"/>
  <c r="J76" i="1"/>
  <c r="J63" i="1"/>
  <c r="J69" i="1"/>
  <c r="J73" i="1"/>
  <c r="J56" i="1"/>
  <c r="J59" i="1"/>
  <c r="J55" i="1"/>
  <c r="J79" i="1"/>
  <c r="J61" i="1"/>
  <c r="J72" i="1"/>
  <c r="J80" i="1"/>
  <c r="J71" i="1"/>
  <c r="J54" i="1"/>
  <c r="J66" i="1"/>
  <c r="J74" i="1"/>
  <c r="J67" i="1"/>
  <c r="J81" i="1"/>
  <c r="J82" i="1"/>
  <c r="J68" i="1"/>
  <c r="J52" i="1"/>
  <c r="J84" i="1"/>
  <c r="J70" i="1"/>
  <c r="J75" i="1"/>
  <c r="J64" i="1"/>
  <c r="J78" i="1"/>
  <c r="J83" i="1"/>
  <c r="J39" i="1" l="1"/>
  <c r="J42" i="1" s="1"/>
  <c r="J40" i="1"/>
  <c r="J85" i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<sst xmlns="http://schemas.openxmlformats.org/spreadsheetml/2006/main" count="1564" uniqueCount="440">
  <si>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</si>
  <si>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</si>
  <si>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</si>
  <si>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</si>
  <si>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</si>
  <si>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</si>
  <si>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</si>
  <si>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</si>
  <si>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</si>
  <si>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</si>
  <si>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</si>
  <si>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</si>
  <si>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</si>
  <si>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</si>
  <si>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</si>
  <si>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</si>
  <si>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</si>
  <si>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</si>
  <si>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</si>
  <si>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</si>
  <si>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</si>
  <si>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</si>
  <si>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</si>
  <si>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</si>
  <si>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</si>
  <si>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</si>
  <si>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</si>
  <si>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</si>
  <si>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</si>
  <si>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</si>
  <si>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</si>
  <si>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</si>
  <si>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</si>
  <si>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</si>
  <si>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</si>
  <si>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</si>
  <si>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</si>
  <si>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</si>
  <si>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</si>
  <si>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</si>
  <si>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</si>
  <si>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</si>
  <si>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stavební část</t>
  </si>
  <si>
    <t>rodinný důn</t>
  </si>
  <si>
    <t>Objekt:</t>
  </si>
  <si>
    <t>Rozpočet:</t>
  </si>
  <si>
    <t>Stavba</t>
  </si>
  <si>
    <t>Celkem za stavbu</t>
  </si>
  <si>
    <t>CZK</t>
  </si>
  <si>
    <t>#POPS</t>
  </si>
  <si>
    <t>#POPO</t>
  </si>
  <si>
    <t>Popis objektu: 01 - rodinný důn</t>
  </si>
  <si>
    <t>#POPR</t>
  </si>
  <si>
    <t>Popis rozpočtu: 01 - stavební část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</si>
  <si>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</si>
  <si>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</si>
  <si>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</si>
  <si>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</si>
  <si>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</si>
  <si>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</si>
  <si>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</si>
  <si>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</si>
  <si>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342</t>
  </si>
  <si>
    <t>Stěny a příčky montované lehké</t>
  </si>
  <si>
    <t>4</t>
  </si>
  <si>
    <t>Vodorovné konstrukce</t>
  </si>
  <si>
    <t>416</t>
  </si>
  <si>
    <t>Podhledy a mezistropy montované lehké</t>
  </si>
  <si>
    <t>5</t>
  </si>
  <si>
    <t>Komunikace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</si>
  <si>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</si>
  <si>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</si>
  <si>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</si>
  <si>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</si>
  <si>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</si>
  <si>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</si>
  <si>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</si>
  <si>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</si>
  <si>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</si>
  <si>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</si>
  <si>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</si>
  <si>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</si>
  <si>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</si>
  <si>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</si>
  <si>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</si>
  <si>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</si>
  <si>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</si>
  <si>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</si>
  <si>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</si>
  <si>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</si>
  <si>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</si>
  <si>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</si>
  <si>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730</t>
  </si>
  <si>
    <t>Ústřední vytápění</t>
  </si>
  <si>
    <t>736</t>
  </si>
  <si>
    <t>Podlahové vytápění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</si>
  <si>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</si>
  <si>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</si>
  <si>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</si>
  <si>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</si>
  <si>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</si>
  <si>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</si>
  <si>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</si>
  <si>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</si>
  <si>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</si>
  <si>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</si>
  <si>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</si>
  <si>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</si>
  <si>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</si>
  <si>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</si>
  <si>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</si>
  <si>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</si>
  <si>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784</t>
  </si>
  <si>
    <t>Malby</t>
  </si>
  <si>
    <t>M21</t>
  </si>
  <si>
    <t>Elektromontáže</t>
  </si>
  <si>
    <t>M22</t>
  </si>
  <si>
    <t>Montáž sdělovací a zabezp. techniky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</si>
  <si>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</si>
  <si>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</si>
  <si>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</si>
  <si>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</si>
  <si>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</si>
  <si>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</si>
  <si>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</si>
  <si>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</si>
  <si>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</si>
  <si>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</si>
  <si>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</si>
  <si>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DPH</t>
  </si>
  <si>
    <t>Díl:</t>
  </si>
  <si>
    <t>DIL</t>
  </si>
  <si>
    <t>121101101R00</t>
  </si>
  <si>
    <t>Sejmutí ornice s přemístěním do 50 m</t>
  </si>
  <si>
    <t>m3</t>
  </si>
  <si>
    <t>POL1_</t>
  </si>
  <si>
    <t>VV</t>
  </si>
  <si>
    <t>131201110R00</t>
  </si>
  <si>
    <t>Hloubení nezapaž. jam hor.3 do 50 m3, STROJNĚ</t>
  </si>
  <si>
    <t>131201119R00</t>
  </si>
  <si>
    <t>Příplatek za lepivost - hloubení nezap.jam v hor.3</t>
  </si>
  <si>
    <t>162201102R00</t>
  </si>
  <si>
    <t>Vodorovné přemístění výkopku z hor.1-4 do 50 m</t>
  </si>
  <si>
    <t>171201201R00</t>
  </si>
  <si>
    <t>Uložení sypaniny na skl.-sypanina na výšku přes 2m</t>
  </si>
  <si>
    <t>181101102R00</t>
  </si>
  <si>
    <t>Úprava pláně v zářezech v hor. 1-4, se zhutněním</t>
  </si>
  <si>
    <t>m2</t>
  </si>
  <si>
    <t xml:space="preserve">viz komponenty podle prvků : </t>
  </si>
  <si>
    <t xml:space="preserve">H01 : </t>
  </si>
  <si>
    <t>271571111R00</t>
  </si>
  <si>
    <t>Polštář základu ze štěrkopísku tříděného</t>
  </si>
  <si>
    <t xml:space="preserve">štěrk frakce 4/8 : </t>
  </si>
  <si>
    <t xml:space="preserve">štěrk frakce 8/16 : </t>
  </si>
  <si>
    <t>Mezisoučet</t>
  </si>
  <si>
    <t xml:space="preserve">H05 : </t>
  </si>
  <si>
    <t xml:space="preserve">H06 : </t>
  </si>
  <si>
    <t>273321411R00</t>
  </si>
  <si>
    <t>Železobeton základových desek C 25/30</t>
  </si>
  <si>
    <t xml:space="preserve">beton vyztužený : </t>
  </si>
  <si>
    <t>273351215R00</t>
  </si>
  <si>
    <t>Bednění stěn základových desek - zřízení</t>
  </si>
  <si>
    <t>273351216R00</t>
  </si>
  <si>
    <t>Bednění stěn základových desek - odstranění</t>
  </si>
  <si>
    <t>Včetně očištění, vytřídění a uložení bednicího materiálu.</t>
  </si>
  <si>
    <t>POP</t>
  </si>
  <si>
    <t>273361921RT8</t>
  </si>
  <si>
    <t xml:space="preserve">Výztuž základových desek ze svařovaných sítí KY 81, drát d 8,0 mm, oko 100 x 100 mm </t>
  </si>
  <si>
    <t>t</t>
  </si>
  <si>
    <t>289970111R00</t>
  </si>
  <si>
    <t>Vrstva geotextilie Geofiltex 300g/m2</t>
  </si>
  <si>
    <t>212810010RAB</t>
  </si>
  <si>
    <t>Trativody z PVC drenážních flexibilních trubek lože štěrkopísek a obsyp kamenivo, trubky d 80 mm</t>
  </si>
  <si>
    <t>m</t>
  </si>
  <si>
    <t>POL2_</t>
  </si>
  <si>
    <t>311238632R00</t>
  </si>
  <si>
    <t>Zdivo POROTHERM 30 T Profi DRYFIX P8, tl. 300 mm</t>
  </si>
  <si>
    <t xml:space="preserve">1.np : </t>
  </si>
  <si>
    <t xml:space="preserve">2.np : </t>
  </si>
  <si>
    <t xml:space="preserve">střecha : </t>
  </si>
  <si>
    <t xml:space="preserve">odpočet otvorů : </t>
  </si>
  <si>
    <t xml:space="preserve">odpočet vstupních dveří : </t>
  </si>
  <si>
    <t xml:space="preserve">kompletní provedení dle popisu : </t>
  </si>
  <si>
    <t>311238139R00</t>
  </si>
  <si>
    <t>Zdivo POROTHERM 25 AKU Z P20 na maltu vápenocementovou 10 MPa, tl. 250 mm</t>
  </si>
  <si>
    <t xml:space="preserve">mezi byty : </t>
  </si>
  <si>
    <t>342248141R00</t>
  </si>
  <si>
    <t>Příčky POROTHERM 11,5 Profi, tl. 115 mm</t>
  </si>
  <si>
    <t>342262411RSr</t>
  </si>
  <si>
    <t>Příčka SDK instalační 2x OK, 2x opl. tl. 270  mm desky požár. impreg. tl. 12,5 mm</t>
  </si>
  <si>
    <t>347051524R0r</t>
  </si>
  <si>
    <t>Předstěna tl.155 mm,2xCW,2xopl.,deska RFI 15mm</t>
  </si>
  <si>
    <t>411168224RT2</t>
  </si>
  <si>
    <t>Strop POROTHERM, osová vzdálenost nosníků 625 mm, tl. 210 mm, nosník 4,25 - 5 m s Kari sítí KA 18, drát d 4 mm, oko 200 x 200 mm</t>
  </si>
  <si>
    <t xml:space="preserve">H02 : </t>
  </si>
  <si>
    <t>417320040RAB</t>
  </si>
  <si>
    <t>Ztužující věnec ŽB beton C 25/30, 30 x 20 cm bednění, výztuž 120 kg/m3</t>
  </si>
  <si>
    <t xml:space="preserve">věnec nad 1.np je součástí stropu : </t>
  </si>
  <si>
    <t xml:space="preserve">věnec nad 2.np : </t>
  </si>
  <si>
    <t>411324OA0p</t>
  </si>
  <si>
    <t>Monolitické železobetonové konstrukce přístřešku</t>
  </si>
  <si>
    <t>M3</t>
  </si>
  <si>
    <t xml:space="preserve">třeba upřesnit - z PD není zřejmé : </t>
  </si>
  <si>
    <t>431952OA0p</t>
  </si>
  <si>
    <t>D+M dřevěné vetknuté schodiště do nosných stěn na chemické kotvy</t>
  </si>
  <si>
    <t>kpl</t>
  </si>
  <si>
    <t xml:space="preserve">schodiště vetknuté do nosných stěn na chemické kotvy : </t>
  </si>
  <si>
    <t>342264051RT2</t>
  </si>
  <si>
    <t>Podhled sádrokartonový na zavěšenou ocel. konstr. desky protipožární tl. 12,5 mm, bez izolace</t>
  </si>
  <si>
    <t xml:space="preserve">skladba H03 : </t>
  </si>
  <si>
    <t>596215040R00</t>
  </si>
  <si>
    <t>Kladení zámkové dlažby tl. 8 cm do drtě tl. 4 cm</t>
  </si>
  <si>
    <t>5924511910R</t>
  </si>
  <si>
    <t>Dlažba HOLLAND III 200 x 200 x 80 mm přírodní</t>
  </si>
  <si>
    <t>POL3_</t>
  </si>
  <si>
    <t>602021162RT3</t>
  </si>
  <si>
    <t>Omítka sádrová hlazená Baumit UnoGold, ručně tloušťka vrstvy 30 mm</t>
  </si>
  <si>
    <t xml:space="preserve">stropy : </t>
  </si>
  <si>
    <t xml:space="preserve">skladba H02 : </t>
  </si>
  <si>
    <t xml:space="preserve">stěny : </t>
  </si>
  <si>
    <t/>
  </si>
  <si>
    <t>602021191R00</t>
  </si>
  <si>
    <t>Podkladní nátěr stěn pod omítky Baumit UniPrimer</t>
  </si>
  <si>
    <t>610991111R00</t>
  </si>
  <si>
    <t>Zakrývání výplní vnitřních otvorů</t>
  </si>
  <si>
    <t xml:space="preserve">viz tabulka oken : </t>
  </si>
  <si>
    <t>612456211RT1</t>
  </si>
  <si>
    <t>Postřik izolací nebo konstrukcí stěn MC malta cementová pro postřik</t>
  </si>
  <si>
    <t xml:space="preserve">1,np : </t>
  </si>
  <si>
    <t>612481211RT2</t>
  </si>
  <si>
    <t>Montáž výztužné sítě (perlinky) do stěrky - vnitřní stěny včetně výztužné sítě a stěrkového tmelu Baumit</t>
  </si>
  <si>
    <t>620991121R00</t>
  </si>
  <si>
    <t>Zakrývání výplní vnějších otvorů z lešení</t>
  </si>
  <si>
    <t>622311137RT3</t>
  </si>
  <si>
    <t>Zateplovací systém Baumit, fasáda, EPS F, tl. 200 mm s omítkou SilikonTop K2, lepidlo ProContact</t>
  </si>
  <si>
    <t>Součinitel tepelné vodivosti izolantu je 0,039 W/mK.</t>
  </si>
  <si>
    <t>622311563R00</t>
  </si>
  <si>
    <t>Zateplovací systém Baumit, parapet, XPS, tl. 30 mm</t>
  </si>
  <si>
    <t>Součinitel tepelné vodivosti izolantu je 0,035 W/mK.</t>
  </si>
  <si>
    <t xml:space="preserve">izolační trojsklo : </t>
  </si>
  <si>
    <t>622315018R00</t>
  </si>
  <si>
    <t>Soklová lišta hliníková pro kontaktní zateplovací systém PROFI tl. 200 mm</t>
  </si>
  <si>
    <t>622421492R00</t>
  </si>
  <si>
    <t>Doplňky zatepl. systémů, okenní lišta s tkaninou</t>
  </si>
  <si>
    <t>622421494R00</t>
  </si>
  <si>
    <t>Doplňky zatepl. systémů, podparapetní lišta s tkan</t>
  </si>
  <si>
    <t>632411140RT1</t>
  </si>
  <si>
    <t>Potěr ze SMS Cemix, ruční zpracování, tl. 40 mm samonivelační anhydritový potěr 25 MPa</t>
  </si>
  <si>
    <t xml:space="preserve">anhydritový potěr : </t>
  </si>
  <si>
    <t>641960000R00</t>
  </si>
  <si>
    <t>Těsnění spár otvorových prvků PU pěnou</t>
  </si>
  <si>
    <t xml:space="preserve">tabulka dveří : </t>
  </si>
  <si>
    <t>648991113RT3</t>
  </si>
  <si>
    <t>Osazení parapet.desek plast. a lamin. š.nad 20cm včetně dodávky plastové parapetní desky š. 300 mm</t>
  </si>
  <si>
    <t>941941031R00</t>
  </si>
  <si>
    <t>Montáž lešení lehkého řadového s podlahami, š. do 1 m, výšky do 10 m</t>
  </si>
  <si>
    <t>Včetně kotvení lešení.</t>
  </si>
  <si>
    <t>941941191RT4</t>
  </si>
  <si>
    <t>Příplatek za použití lešení lehkého řadového s podlahami, š. do 1 m, výšky do 10 m lešení rámové pronajaté</t>
  </si>
  <si>
    <t>941941831R00</t>
  </si>
  <si>
    <t>Demontáž lešení lehkého řadového s podlahami, š. do 1 m, výšky do 10 m</t>
  </si>
  <si>
    <t>941955001R00</t>
  </si>
  <si>
    <t>Lešení lehké pomocné, výška podlahy do 1,2 m</t>
  </si>
  <si>
    <t>952901111R00</t>
  </si>
  <si>
    <t>Vyčištění budov o výšce podlaží do 4 m</t>
  </si>
  <si>
    <t>953941312R00</t>
  </si>
  <si>
    <t>Osazení požárního hasicího přístroje na stěnu</t>
  </si>
  <si>
    <t>kus</t>
  </si>
  <si>
    <t>953941391R00</t>
  </si>
  <si>
    <t>Revize požárního hasicího přístroje do 5 ks</t>
  </si>
  <si>
    <t>449Rp84130</t>
  </si>
  <si>
    <t>Přístroj hasicí s hasicí schopností 34A</t>
  </si>
  <si>
    <t>998011002R00</t>
  </si>
  <si>
    <t>Přesun hmot pro budovy zděné výšky do 12 m</t>
  </si>
  <si>
    <t>POL7_</t>
  </si>
  <si>
    <t>711111001RZ2</t>
  </si>
  <si>
    <t>Provedení izolace proti vlhkosti na ploše vodorovné, 1x asfaltovým penetračním nátěrem včetně dodávky asfaltového penetračního laku</t>
  </si>
  <si>
    <t>Penetrace pod pásy z modifikovaného asfaltu.</t>
  </si>
  <si>
    <t>711141559R00</t>
  </si>
  <si>
    <t>Provedení izolace proti vlhkosti na ploše vodorovné, asfaltovými pásy přitavením</t>
  </si>
  <si>
    <t>62852252R</t>
  </si>
  <si>
    <t>Pás asfaltový modifikovaný ELASTEK 50 SPECIAL mineral, natavovací, kotvicí</t>
  </si>
  <si>
    <t>998711202R00</t>
  </si>
  <si>
    <t>Přesun hmot pro izolace proti vodě, výšky do 12 m</t>
  </si>
  <si>
    <t>713111111RT1</t>
  </si>
  <si>
    <t>Montáž tepelné izolace stropů vrchem kladené, volně 1 vrstva - materiál ve specifikaci</t>
  </si>
  <si>
    <t xml:space="preserve">H03 : </t>
  </si>
  <si>
    <t>713111111RV9</t>
  </si>
  <si>
    <t>Montáž tepelné izolace stropů vrchem kladené, volně 2 vrstvy - včetně dodávky Isover UNI tl. 2x 100 mm</t>
  </si>
  <si>
    <t>713121111R00</t>
  </si>
  <si>
    <t>Montáž tepelné nebo kročejové izolace podlah na sucho, jednovrstvé</t>
  </si>
  <si>
    <t xml:space="preserve">akustická izolace EPS : </t>
  </si>
  <si>
    <t>713191100R00</t>
  </si>
  <si>
    <t>Položení separační fólie</t>
  </si>
  <si>
    <t xml:space="preserve">skladba H04 : </t>
  </si>
  <si>
    <t>283762861R</t>
  </si>
  <si>
    <t>Deska izolační EPS T, Isover RigiFloor 4000 tl. 50 mm, podlahová</t>
  </si>
  <si>
    <t>283763207R</t>
  </si>
  <si>
    <t>Deska Styrodur 3000 CS hladká s polodrážkou tl. 120 mm zelená</t>
  </si>
  <si>
    <t>6315085921R</t>
  </si>
  <si>
    <t>Pás izolační ISOVER UNIROL PROFI, tl. 60 mm</t>
  </si>
  <si>
    <t>67390730R</t>
  </si>
  <si>
    <t>Rohož ochranná PP a PES, BauderGREEN FSM 600 g/m2</t>
  </si>
  <si>
    <t>998713202R00</t>
  </si>
  <si>
    <t>Přesun hmot pro izolace tepelné, výšky do 12 m</t>
  </si>
  <si>
    <t>Zdravotechnika viz samostatný rozpočet</t>
  </si>
  <si>
    <t>Vytápění viz samostatný rozpočet</t>
  </si>
  <si>
    <t>736332111R00</t>
  </si>
  <si>
    <t>Systémová deska s kroč.izolací Gabotherm 35/32</t>
  </si>
  <si>
    <t>Včetně dilatačního pásku, bez úpravy podkladu.</t>
  </si>
  <si>
    <t>998736202R00</t>
  </si>
  <si>
    <t>Přesun hmot pro podlahové vytápění, výšky do 12 m</t>
  </si>
  <si>
    <t>762341210RT2</t>
  </si>
  <si>
    <t>Montáž bednění střech rovných, prkna hrubá na sraz včetně dodávky prken tloušťky 24 mm</t>
  </si>
  <si>
    <t>762100010RA0</t>
  </si>
  <si>
    <t>Krov dřevěný, laťování, bednění přesahu střechy</t>
  </si>
  <si>
    <t>Konstrukce krovu stojaté stolice, spojovací prostředky, ukotvení pozednic, profilování zhlaví trámů, bednění přesahů střechy obkladem pero-drážka, nátěru podhledu přesahu lazurovacím lakem, laťování.</t>
  </si>
  <si>
    <t>998762202R00</t>
  </si>
  <si>
    <t>Přesun hmot pro tesařské konstrukce, výšky do 12 m</t>
  </si>
  <si>
    <t>764411126R00</t>
  </si>
  <si>
    <t>Oplechování parapetů z tažených Al profilů, š.300</t>
  </si>
  <si>
    <t>764212622R00</t>
  </si>
  <si>
    <t>Krytina TiZn RHEINZINK, svitky rš 670 mm, do 30°</t>
  </si>
  <si>
    <t>včetně dodávky a montáže těsnící pásky.</t>
  </si>
  <si>
    <t>764908109R00</t>
  </si>
  <si>
    <t>Lindab odpadní trouby kruhové SROR, D 100 mm</t>
  </si>
  <si>
    <t>včetně kolena, objímky, mezikusu, spojovacího materiálu a zednické výpomoci.</t>
  </si>
  <si>
    <t>764908104R00</t>
  </si>
  <si>
    <t>Lindab žlab podokapní půlkruhový R,velikost 125 mm</t>
  </si>
  <si>
    <t>včetně háku, čela a spojky.</t>
  </si>
  <si>
    <t xml:space="preserve">oplechování okapů : </t>
  </si>
  <si>
    <t>764908101R00</t>
  </si>
  <si>
    <t>Lindab,kotlík žlabový kónický SOK,vel.žlabu 125 mm</t>
  </si>
  <si>
    <t>764901206RT3</t>
  </si>
  <si>
    <t>Lindab Topline, okapový plech FOTPA RŠ 245 mm, povrchová úprava Elite</t>
  </si>
  <si>
    <t>včetně spojovacích prostředků.</t>
  </si>
  <si>
    <t>998764202R00</t>
  </si>
  <si>
    <t>Přesun hmot pro klempířské konstr., výšky do 12 m</t>
  </si>
  <si>
    <t>765799312RO9</t>
  </si>
  <si>
    <t>Montáž fólie na bednění přibitím difúzní pojistná hydroizolace DEKTEN METAL Plus II</t>
  </si>
  <si>
    <t>Dodávka a montáž fólie, spojovací pásky včetně spojovacích prostředků.</t>
  </si>
  <si>
    <t>998765202R00</t>
  </si>
  <si>
    <t>Přesun hmot pro krytiny tvrdé, výšky do 12 m</t>
  </si>
  <si>
    <t>76602</t>
  </si>
  <si>
    <t>D+M plastová okna včetně těsnění a motáže dle technologických pokynů</t>
  </si>
  <si>
    <t>76603</t>
  </si>
  <si>
    <t>D+M vnitřní dřevěné dveře včetně zárubně</t>
  </si>
  <si>
    <t>76604</t>
  </si>
  <si>
    <t>D+M vstupní dveře včetně rámové zárubně</t>
  </si>
  <si>
    <t>998766202R00</t>
  </si>
  <si>
    <t>Přesun hmot pro truhlářské konstr., výšky do 12 m</t>
  </si>
  <si>
    <t>771101101R00</t>
  </si>
  <si>
    <t>Vysávání podlah prům.vysavačem pro pokládku dlažby</t>
  </si>
  <si>
    <t>771101210RT2</t>
  </si>
  <si>
    <t>Penetrace podkladu pod dlažby penetrační nátěr ASO-Unigrund K</t>
  </si>
  <si>
    <t>771101310R00</t>
  </si>
  <si>
    <t xml:space="preserve">Vyčištění keramické dlažby </t>
  </si>
  <si>
    <t>771575107R00</t>
  </si>
  <si>
    <t>Montáž podlah keram.,režné hladké, tmel, 20x20 cm</t>
  </si>
  <si>
    <t>59701</t>
  </si>
  <si>
    <t>Dlažba dle výběru investora</t>
  </si>
  <si>
    <t>998771202R00</t>
  </si>
  <si>
    <t>Přesun hmot pro podlahy z dlaždic, výšky do 12 m</t>
  </si>
  <si>
    <t>775101101R00</t>
  </si>
  <si>
    <t>Vysávání podlah prům.vysavačem,podlahy vlys,parket</t>
  </si>
  <si>
    <t>101 : 25,56</t>
  </si>
  <si>
    <t>998775202R00</t>
  </si>
  <si>
    <t>Přesun hmot pro podlahy vlysové, výšky do 12 m</t>
  </si>
  <si>
    <t>776421100RU1</t>
  </si>
  <si>
    <t>Lepení podlahových soklíků z PVC a vinylu včetně dodávky soklíku PVC</t>
  </si>
  <si>
    <t>776521200RV2</t>
  </si>
  <si>
    <t>Lepení povlakových podlah z dílců PVC a CV (vinyl) včetně vinylové podlahoviny tl. 2,5 mm</t>
  </si>
  <si>
    <t>776583110RT1</t>
  </si>
  <si>
    <t>Položení podložky pod povlakové podlahy pouze položení - podložka ve specifikaci</t>
  </si>
  <si>
    <t>776981121RU1</t>
  </si>
  <si>
    <t>Lišta nerezová přechodová,stejná výška povl.podlah profil krycí 721/F, na hmoždinky, šířky 30 mm</t>
  </si>
  <si>
    <t>67352470R</t>
  </si>
  <si>
    <t>Fólie parotěsná PE-LD, DEKSEPAR tl. 0,20 mm, separační</t>
  </si>
  <si>
    <t>998776202R00</t>
  </si>
  <si>
    <t>Přesun hmot pro podlahy povlakové, výšky do 12 m</t>
  </si>
  <si>
    <t>781475124RAA</t>
  </si>
  <si>
    <t>Obklad vnitřní keram.,izolace Mapei, do 30 x 30 cm izolace Mapegum WP, tmel Keraflex</t>
  </si>
  <si>
    <t>784161101R00</t>
  </si>
  <si>
    <t>Penetrace podkladu nátěrem HET, A - Grund 1x</t>
  </si>
  <si>
    <t>784165222R00</t>
  </si>
  <si>
    <t>Malba HET Super malba, barva, bez penetrace, 2x</t>
  </si>
  <si>
    <t>Silnoproud viz samostatný rozpočet</t>
  </si>
  <si>
    <t>Slaboproud viz samostatný rozpočet</t>
  </si>
  <si>
    <t>005111020R</t>
  </si>
  <si>
    <t>Vytyčení stavby</t>
  </si>
  <si>
    <t>Soubor</t>
  </si>
  <si>
    <t>POL99_2</t>
  </si>
  <si>
    <t>Vyhotovení protokolu o vytyčení stavby se seznamem souřadnic vytyčených bodů a jejich polohopisnými (S-JTSK) a výškopisnými (Bpv) hodnotami.</t>
  </si>
  <si>
    <t>005121 R</t>
  </si>
  <si>
    <t>POL99_8</t>
  </si>
  <si>
    <t>Veškeré náklady spojené s vybudováním, provozem a odstraněním zařízení staveniště.</t>
  </si>
  <si>
    <t>005261030R</t>
  </si>
  <si>
    <t>Finanční rezerva požadovaná objednatelem jako součást smluvní ceny. Způsob jejího stanovení, čerpání a vykazování definuje objednatel.</t>
  </si>
  <si>
    <t>SUM</t>
  </si>
  <si>
    <t>Poznámky uchazeče k zadání</t>
  </si>
  <si>
    <t>POPUZIV</t>
  </si>
  <si>
    <t>Geodetické zaměření rohů stavby, stabilizace bodů a sestavení laviček.</t>
  </si>
  <si>
    <t>END</t>
  </si>
  <si>
    <t>Novostavba RD</t>
  </si>
  <si>
    <t>Popis stavby: Novostavba RD</t>
  </si>
  <si>
    <t>Orientační Cena k 1/2025 / MJ</t>
  </si>
  <si>
    <t xml:space="preserve">O01 posuvné : </t>
  </si>
  <si>
    <t xml:space="preserve">O02 otevíravé a sklápěcí : </t>
  </si>
  <si>
    <t xml:space="preserve">O03 otevíravé a sklápěcí : </t>
  </si>
  <si>
    <t xml:space="preserve">O04 otevíravé a sklápěcí : </t>
  </si>
  <si>
    <t>strop nad 1.np :</t>
  </si>
  <si>
    <t>konzola :</t>
  </si>
  <si>
    <t xml:space="preserve">101 : </t>
  </si>
  <si>
    <t xml:space="preserve">102 : </t>
  </si>
  <si>
    <t xml:space="preserve">104 : </t>
  </si>
  <si>
    <t>105 :</t>
  </si>
  <si>
    <t xml:space="preserve">106 : </t>
  </si>
  <si>
    <t>107 :</t>
  </si>
  <si>
    <t xml:space="preserve">109 : </t>
  </si>
  <si>
    <t>110 :</t>
  </si>
  <si>
    <t>201 :</t>
  </si>
  <si>
    <t xml:space="preserve">202 : </t>
  </si>
  <si>
    <t xml:space="preserve">204 : </t>
  </si>
  <si>
    <t xml:space="preserve">205 : </t>
  </si>
  <si>
    <t xml:space="preserve">206 : </t>
  </si>
  <si>
    <t>208 :</t>
  </si>
  <si>
    <t xml:space="preserve">209 : </t>
  </si>
  <si>
    <t xml:space="preserve">Odkaz na mn. položky pořadí 26 : </t>
  </si>
  <si>
    <t>O01 posuvné :</t>
  </si>
  <si>
    <t>O04 otevíravé a sklápěcí :</t>
  </si>
  <si>
    <t xml:space="preserve">D01_900x2240 mm : </t>
  </si>
  <si>
    <t xml:space="preserve">vč. obvodového pásku : </t>
  </si>
  <si>
    <t xml:space="preserve">D02_800x1970 mm vč. obložkové zárubně : </t>
  </si>
  <si>
    <t xml:space="preserve">D03_700x1970 mm vč. obložkové zárubně : </t>
  </si>
  <si>
    <t>D03_700x1970 mm vč. obložkové zárubně :</t>
  </si>
  <si>
    <t xml:space="preserve">Odkaz na mn. položky pořadí 85 : </t>
  </si>
  <si>
    <t>Odkaz na mn. položky pořadí 92 :</t>
  </si>
  <si>
    <t>Odkaz na mn. položky pořadí 97 :</t>
  </si>
  <si>
    <t>Zařízení staveniště (unimobuňka, wc)</t>
  </si>
  <si>
    <t>Finanční rezerva (10-15 %)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</si>
</sst>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17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0" fontId="16" fillId="0" borderId="43" xfId="0" applyFont="1" applyBorder="1" applyAlignment="1">
      <alignment vertical="top"/>
    </xf>
    <xf numFmtId="49" fontId="16" fillId="0" borderId="44" xfId="0" applyNumberFormat="1" applyFont="1" applyBorder="1" applyAlignment="1">
      <alignment vertical="top"/>
    </xf>
    <xf numFmtId="0" fontId="16" fillId="0" borderId="44" xfId="0" applyFont="1" applyBorder="1" applyAlignment="1">
      <alignment horizontal="center" vertical="top" shrinkToFit="1"/>
    </xf>
    <xf numFmtId="165" fontId="16" fillId="0" borderId="44" xfId="0" applyNumberFormat="1" applyFont="1" applyBorder="1" applyAlignment="1">
      <alignment vertical="top" shrinkToFit="1"/>
    </xf>
    <xf numFmtId="4" fontId="16" fillId="4" borderId="44" xfId="0" applyNumberFormat="1" applyFont="1" applyFill="1" applyBorder="1" applyAlignment="1" applyProtection="1">
      <alignment vertical="top" shrinkToFit="1"/>
      <protection locked="0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6" fillId="0" borderId="4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5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0" fillId="5" borderId="15" xfId="0" applyFill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238" t="s">
        <v>39</v>
      </c>
      <c r="B2" s="238"/>
      <c r="C2" s="238"/>
      <c r="D2" s="238"/>
      <c r="E2" s="238"/>
      <c r="F2" s="238"/>
      <c r="G2" s="23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88"/>
  <sheetViews>
    <sheetView showGridLines="0" topLeftCell="B82" zoomScaleNormal="100" zoomScaleSheetLayoutView="75" workbookViewId="0">
      <selection activeCell="B45" sqref="B45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21" t="s">
        <v>4</v>
      </c>
      <c r="C1" s="222"/>
      <c r="D1" s="222"/>
      <c r="E1" s="222"/>
      <c r="F1" s="222"/>
      <c r="G1" s="222"/>
      <c r="H1" s="222"/>
      <c r="I1" s="222"/>
      <c r="J1" s="223"/>
    </row>
    <row r="2" spans="1:15" ht="36" customHeight="1" x14ac:dyDescent="0.25">
      <c r="A2" s="2"/>
      <c r="B2" s="77" t="s">
        <v>24</v>
      </c>
      <c r="C2" s="78"/>
      <c r="D2" s="79"/>
      <c r="E2" s="227" t="s">
        <v>403</v>
      </c>
      <c r="F2" s="228"/>
      <c r="G2" s="228"/>
      <c r="H2" s="228"/>
      <c r="I2" s="228"/>
      <c r="J2" s="229"/>
      <c r="O2" s="1"/>
    </row>
    <row r="3" spans="1:15" ht="27" customHeight="1" x14ac:dyDescent="0.25">
      <c r="A3" s="2"/>
      <c r="B3" s="80" t="s">
        <v>44</v>
      </c>
      <c r="C3" s="78"/>
      <c r="D3" s="81" t="s">
        <v>41</v>
      </c>
      <c r="E3" s="230" t="s">
        <v>43</v>
      </c>
      <c r="F3" s="231"/>
      <c r="G3" s="231"/>
      <c r="H3" s="231"/>
      <c r="I3" s="231"/>
      <c r="J3" s="232"/>
    </row>
    <row r="4" spans="1:15" ht="23.25" customHeight="1" x14ac:dyDescent="0.25">
      <c r="A4" s="76">
        <v>6059</v>
      </c>
      <c r="B4" s="82" t="s">
        <v>45</v>
      </c>
      <c r="C4" s="83"/>
      <c r="D4" s="84" t="s">
        <v>41</v>
      </c>
      <c r="E4" s="210" t="s">
        <v>42</v>
      </c>
      <c r="F4" s="211"/>
      <c r="G4" s="211"/>
      <c r="H4" s="211"/>
      <c r="I4" s="211"/>
      <c r="J4" s="212"/>
    </row>
    <row r="5" spans="1:15" ht="24" customHeight="1" x14ac:dyDescent="0.25">
      <c r="A5" s="2"/>
      <c r="B5" s="31" t="s">
        <v>23</v>
      </c>
      <c r="D5" s="215"/>
      <c r="E5" s="216"/>
      <c r="F5" s="216"/>
      <c r="G5" s="216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17"/>
      <c r="E6" s="218"/>
      <c r="F6" s="218"/>
      <c r="G6" s="218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19"/>
      <c r="F7" s="220"/>
      <c r="G7" s="22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34"/>
      <c r="E11" s="234"/>
      <c r="F11" s="234"/>
      <c r="G11" s="234"/>
      <c r="H11" s="18" t="s">
        <v>40</v>
      </c>
      <c r="I11" s="85"/>
      <c r="J11" s="8"/>
    </row>
    <row r="12" spans="1:15" ht="15.75" customHeight="1" x14ac:dyDescent="0.25">
      <c r="A12" s="2"/>
      <c r="B12" s="28"/>
      <c r="C12" s="55"/>
      <c r="D12" s="209"/>
      <c r="E12" s="209"/>
      <c r="F12" s="209"/>
      <c r="G12" s="209"/>
      <c r="H12" s="18" t="s">
        <v>34</v>
      </c>
      <c r="I12" s="85"/>
      <c r="J12" s="8"/>
    </row>
    <row r="13" spans="1:15" ht="15.75" customHeight="1" x14ac:dyDescent="0.25">
      <c r="A13" s="2"/>
      <c r="B13" s="29"/>
      <c r="C13" s="56"/>
      <c r="D13" s="86"/>
      <c r="E13" s="213"/>
      <c r="F13" s="214"/>
      <c r="G13" s="214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33"/>
      <c r="F15" s="233"/>
      <c r="G15" s="235"/>
      <c r="H15" s="235"/>
      <c r="I15" s="235" t="s">
        <v>31</v>
      </c>
      <c r="J15" s="236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198"/>
      <c r="F16" s="199"/>
      <c r="G16" s="198"/>
      <c r="H16" s="199"/>
      <c r="I16" s="198">
        <f>SUMIF(F52:F84,A16,I52:I84)+SUMIF(F52:F84,"PSU",I52:I84)</f>
        <v>0</v>
      </c>
      <c r="J16" s="200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198"/>
      <c r="F17" s="199"/>
      <c r="G17" s="198"/>
      <c r="H17" s="199"/>
      <c r="I17" s="198">
        <f>SUMIF(F52:F84,A17,I52:I84)</f>
        <v>0</v>
      </c>
      <c r="J17" s="200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198"/>
      <c r="F18" s="199"/>
      <c r="G18" s="198"/>
      <c r="H18" s="199"/>
      <c r="I18" s="198">
        <f>SUMIF(F52:F84,A18,I52:I84)</f>
        <v>0</v>
      </c>
      <c r="J18" s="200"/>
    </row>
    <row r="19" spans="1:10" ht="23.25" customHeight="1" x14ac:dyDescent="0.25">
      <c r="A19" s="139" t="s">
        <v>118</v>
      </c>
      <c r="B19" s="38" t="s">
        <v>29</v>
      </c>
      <c r="C19" s="62"/>
      <c r="D19" s="63"/>
      <c r="E19" s="198"/>
      <c r="F19" s="199"/>
      <c r="G19" s="198"/>
      <c r="H19" s="199"/>
      <c r="I19" s="198">
        <f>SUMIF(F52:F84,A19,I52:I84)</f>
        <v>0</v>
      </c>
      <c r="J19" s="200"/>
    </row>
    <row r="20" spans="1:10" ht="23.25" customHeight="1" x14ac:dyDescent="0.25">
      <c r="A20" s="139" t="s">
        <v>119</v>
      </c>
      <c r="B20" s="38" t="s">
        <v>30</v>
      </c>
      <c r="C20" s="62"/>
      <c r="D20" s="63"/>
      <c r="E20" s="198"/>
      <c r="F20" s="199"/>
      <c r="G20" s="198"/>
      <c r="H20" s="199"/>
      <c r="I20" s="198">
        <f>SUMIF(F52:F84,A20,I52:I84)</f>
        <v>0</v>
      </c>
      <c r="J20" s="200"/>
    </row>
    <row r="21" spans="1:10" ht="23.25" customHeight="1" x14ac:dyDescent="0.25">
      <c r="A21" s="2"/>
      <c r="B21" s="48" t="s">
        <v>31</v>
      </c>
      <c r="C21" s="64"/>
      <c r="D21" s="65"/>
      <c r="E21" s="201"/>
      <c r="F21" s="237"/>
      <c r="G21" s="201"/>
      <c r="H21" s="237"/>
      <c r="I21" s="201">
        <f>SUM(I16:J20)</f>
        <v>0</v>
      </c>
      <c r="J21" s="2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 t="e">
        <f>ZakladDPHSni*SazbaDPH1/100</f>
        <v>#REF!</v>
      </c>
      <c r="B23" s="38" t="s">
        <v>13</v>
      </c>
      <c r="C23" s="62"/>
      <c r="D23" s="63"/>
      <c r="E23" s="67">
        <v>12</v>
      </c>
      <c r="F23" s="39" t="s">
        <v>0</v>
      </c>
      <c r="G23" s="196" t="e">
        <f>ZakladDPHSniVypocet</f>
        <v>#REF!</v>
      </c>
      <c r="H23" s="197"/>
      <c r="I23" s="197"/>
      <c r="J23" s="40" t="str">
        <f t="shared" ref="J23:J28" si="0">Mena</f>
        <v>CZK</v>
      </c>
    </row>
    <row r="24" spans="1:10" ht="23.25" customHeight="1" x14ac:dyDescent="0.25">
      <c r="A24" s="2" t="e">
        <f>(A23-INT(A23))*100</f>
        <v>#REF!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4" t="e">
        <f>A23</f>
        <v>#REF!</v>
      </c>
      <c r="H24" s="195"/>
      <c r="I24" s="195"/>
      <c r="J24" s="40" t="str">
        <f t="shared" si="0"/>
        <v>CZK</v>
      </c>
    </row>
    <row r="25" spans="1:10" ht="23.25" customHeight="1" x14ac:dyDescent="0.25">
      <c r="A25" s="2" t="e">
        <f>ZakladDPHZakl*SazbaDPH2/100</f>
        <v>#REF!</v>
      </c>
      <c r="B25" s="38" t="s">
        <v>15</v>
      </c>
      <c r="C25" s="62"/>
      <c r="D25" s="63"/>
      <c r="E25" s="67">
        <v>21</v>
      </c>
      <c r="F25" s="39" t="s">
        <v>0</v>
      </c>
      <c r="G25" s="196" t="e">
        <f>ZakladDPHZaklVypocet</f>
        <v>#REF!</v>
      </c>
      <c r="H25" s="197"/>
      <c r="I25" s="197"/>
      <c r="J25" s="40" t="str">
        <f t="shared" si="0"/>
        <v>CZK</v>
      </c>
    </row>
    <row r="26" spans="1:10" ht="23.25" customHeight="1" x14ac:dyDescent="0.25">
      <c r="A26" s="2" t="e">
        <f>(A25-INT(A25))*100</f>
        <v>#REF!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4" t="e">
        <f>A25</f>
        <v>#REF!</v>
      </c>
      <c r="H26" s="225"/>
      <c r="I26" s="225"/>
      <c r="J26" s="37" t="str">
        <f t="shared" si="0"/>
        <v>CZK</v>
      </c>
    </row>
    <row r="27" spans="1:10" ht="23.25" customHeight="1" thickBot="1" x14ac:dyDescent="0.3">
      <c r="A27" s="2" t="e">
        <f>ZakladDPHSni+DPHSni+ZakladDPHZakl+DPHZakl</f>
        <v>#REF!</v>
      </c>
      <c r="B27" s="31" t="s">
        <v>5</v>
      </c>
      <c r="C27" s="70"/>
      <c r="D27" s="71"/>
      <c r="E27" s="70"/>
      <c r="F27" s="16"/>
      <c r="G27" s="226" t="e">
        <f>CenaCelkem-(ZakladDPHSni+DPHSni+ZakladDPHZakl+DPHZakl)</f>
        <v>#REF!</v>
      </c>
      <c r="H27" s="226"/>
      <c r="I27" s="226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25</v>
      </c>
      <c r="C28" s="113"/>
      <c r="D28" s="113"/>
      <c r="E28" s="114"/>
      <c r="F28" s="115"/>
      <c r="G28" s="203" t="e">
        <f>ZakladDPHSniVypocet+ZakladDPHZaklVypocet</f>
        <v>#REF!</v>
      </c>
      <c r="H28" s="204"/>
      <c r="I28" s="204"/>
      <c r="J28" s="116" t="str">
        <f t="shared" si="0"/>
        <v>CZK</v>
      </c>
    </row>
    <row r="29" spans="1:10" ht="27.75" customHeight="1" thickBot="1" x14ac:dyDescent="0.3">
      <c r="A29" s="2" t="e">
        <f>(A27-INT(A27))*100</f>
        <v>#REF!</v>
      </c>
      <c r="B29" s="112" t="s">
        <v>35</v>
      </c>
      <c r="C29" s="117"/>
      <c r="D29" s="117"/>
      <c r="E29" s="117"/>
      <c r="F29" s="118"/>
      <c r="G29" s="203" t="e">
        <f>A27</f>
        <v>#REF!</v>
      </c>
      <c r="H29" s="203"/>
      <c r="I29" s="203"/>
      <c r="J29" s="119" t="s">
        <v>48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05"/>
      <c r="E34" s="206"/>
      <c r="G34" s="207"/>
      <c r="H34" s="208"/>
      <c r="I34" s="208"/>
      <c r="J34" s="25"/>
    </row>
    <row r="35" spans="1:10" ht="12.75" customHeight="1" x14ac:dyDescent="0.25">
      <c r="A35" s="2"/>
      <c r="B35" s="2"/>
      <c r="D35" s="193" t="s">
        <v>2</v>
      </c>
      <c r="E35" s="193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37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46</v>
      </c>
      <c r="C39" s="188"/>
      <c r="D39" s="188"/>
      <c r="E39" s="188"/>
      <c r="F39" s="99" t="e">
        <f>'01 01 Pol'!M663</f>
        <v>#REF!</v>
      </c>
      <c r="G39" s="100" t="e">
        <f>'01 01 Pol'!N663</f>
        <v>#REF!</v>
      </c>
      <c r="H39" s="101" t="e">
        <f>(F39*SazbaDPH1/100)+(G39*SazbaDPH2/100)</f>
        <v>#REF!</v>
      </c>
      <c r="I39" s="101" t="e">
        <f>F39+G39+H39</f>
        <v>#REF!</v>
      </c>
      <c r="J39" s="102" t="e">
        <f>IF(CenaCelkemVypocet=0,"",I39/CenaCelkemVypocet*100)</f>
        <v>#REF!</v>
      </c>
    </row>
    <row r="40" spans="1:10" ht="25.5" hidden="1" customHeight="1" x14ac:dyDescent="0.25">
      <c r="A40" s="88">
        <v>2</v>
      </c>
      <c r="B40" s="103" t="s">
        <v>41</v>
      </c>
      <c r="C40" s="189" t="s">
        <v>43</v>
      </c>
      <c r="D40" s="189"/>
      <c r="E40" s="189"/>
      <c r="F40" s="104" t="e">
        <f>'01 01 Pol'!M663</f>
        <v>#REF!</v>
      </c>
      <c r="G40" s="105" t="e">
        <f>'01 01 Pol'!N663</f>
        <v>#REF!</v>
      </c>
      <c r="H40" s="105" t="e">
        <f>(F40*SazbaDPH1/100)+(G40*SazbaDPH2/100)</f>
        <v>#REF!</v>
      </c>
      <c r="I40" s="105" t="e">
        <f>F40+G40+H40</f>
        <v>#REF!</v>
      </c>
      <c r="J40" s="106" t="e">
        <f>IF(CenaCelkemVypocet=0,"",I40/CenaCelkemVypocet*100)</f>
        <v>#REF!</v>
      </c>
    </row>
    <row r="41" spans="1:10" ht="25.5" hidden="1" customHeight="1" x14ac:dyDescent="0.25">
      <c r="A41" s="88">
        <v>3</v>
      </c>
      <c r="B41" s="107" t="s">
        <v>41</v>
      </c>
      <c r="C41" s="188" t="s">
        <v>42</v>
      </c>
      <c r="D41" s="188"/>
      <c r="E41" s="188"/>
      <c r="F41" s="108" t="e">
        <f>'01 01 Pol'!M663</f>
        <v>#REF!</v>
      </c>
      <c r="G41" s="101" t="e">
        <f>'01 01 Pol'!N663</f>
        <v>#REF!</v>
      </c>
      <c r="H41" s="101" t="e">
        <f>(F41*SazbaDPH1/100)+(G41*SazbaDPH2/100)</f>
        <v>#REF!</v>
      </c>
      <c r="I41" s="101" t="e">
        <f>F41+G41+H41</f>
        <v>#REF!</v>
      </c>
      <c r="J41" s="102" t="e">
        <f>IF(CenaCelkemVypocet=0,"",I41/CenaCelkemVypocet*100)</f>
        <v>#REF!</v>
      </c>
    </row>
    <row r="42" spans="1:10" ht="25.5" hidden="1" customHeight="1" x14ac:dyDescent="0.25">
      <c r="A42" s="88"/>
      <c r="B42" s="190" t="s">
        <v>47</v>
      </c>
      <c r="C42" s="191"/>
      <c r="D42" s="191"/>
      <c r="E42" s="192"/>
      <c r="F42" s="109" t="e">
        <f>SUMIF(A39:A41,"=1",F39:F41)</f>
        <v>#REF!</v>
      </c>
      <c r="G42" s="110" t="e">
        <f>SUMIF(A39:A41,"=1",G39:G41)</f>
        <v>#REF!</v>
      </c>
      <c r="H42" s="110" t="e">
        <f>SUMIF(A39:A41,"=1",H39:H41)</f>
        <v>#REF!</v>
      </c>
      <c r="I42" s="110" t="e">
        <f>SUMIF(A39:A41,"=1",I39:I41)</f>
        <v>#REF!</v>
      </c>
      <c r="J42" s="111" t="e">
        <f>SUMIF(A39:A41,"=1",J39:J41)</f>
        <v>#REF!</v>
      </c>
    </row>
    <row r="44" spans="1:10" x14ac:dyDescent="0.25">
      <c r="A44" t="s">
        <v>49</v>
      </c>
      <c r="B44" t="s">
        <v>404</v>
      </c>
    </row>
    <row r="45" spans="1:10" x14ac:dyDescent="0.25">
      <c r="A45" t="s">
        <v>50</v>
      </c>
      <c r="B45" t="s">
        <v>51</v>
      </c>
    </row>
    <row r="46" spans="1:10" x14ac:dyDescent="0.25">
      <c r="A46" t="s">
        <v>52</v>
      </c>
      <c r="B46" t="s">
        <v>53</v>
      </c>
    </row>
    <row r="49" spans="1:10" ht="15.6" x14ac:dyDescent="0.3">
      <c r="B49" s="120" t="s">
        <v>54</v>
      </c>
    </row>
    <row r="51" spans="1:10" ht="25.5" customHeight="1" x14ac:dyDescent="0.25">
      <c r="A51" s="122"/>
      <c r="B51" s="125" t="s">
        <v>18</v>
      </c>
      <c r="C51" s="125" t="s">
        <v>6</v>
      </c>
      <c r="D51" s="126"/>
      <c r="E51" s="126"/>
      <c r="F51" s="127" t="s">
        <v>55</v>
      </c>
      <c r="G51" s="127"/>
      <c r="H51" s="127"/>
      <c r="I51" s="127" t="s">
        <v>31</v>
      </c>
      <c r="J51" s="127" t="s">
        <v>0</v>
      </c>
    </row>
    <row r="52" spans="1:10" ht="36.75" customHeight="1" x14ac:dyDescent="0.25">
      <c r="A52" s="123"/>
      <c r="B52" s="128" t="s">
        <v>56</v>
      </c>
      <c r="C52" s="186" t="s">
        <v>57</v>
      </c>
      <c r="D52" s="187"/>
      <c r="E52" s="187"/>
      <c r="F52" s="137" t="s">
        <v>26</v>
      </c>
      <c r="G52" s="129"/>
      <c r="H52" s="129"/>
      <c r="I52" s="129">
        <f>'01 01 Pol'!G8</f>
        <v>0</v>
      </c>
      <c r="J52" s="134" t="str">
        <f>IF(I85=0,"",I52/I85*100)</f>
        <v/>
      </c>
    </row>
    <row r="53" spans="1:10" ht="36.75" customHeight="1" x14ac:dyDescent="0.25">
      <c r="A53" s="123"/>
      <c r="B53" s="128" t="s">
        <v>58</v>
      </c>
      <c r="C53" s="186" t="s">
        <v>59</v>
      </c>
      <c r="D53" s="187"/>
      <c r="E53" s="187"/>
      <c r="F53" s="137" t="s">
        <v>26</v>
      </c>
      <c r="G53" s="129"/>
      <c r="H53" s="129"/>
      <c r="I53" s="129">
        <f>'01 01 Pol'!G23</f>
        <v>0</v>
      </c>
      <c r="J53" s="134" t="str">
        <f>IF(I85=0,"",I53/I85*100)</f>
        <v/>
      </c>
    </row>
    <row r="54" spans="1:10" ht="36.75" customHeight="1" x14ac:dyDescent="0.25">
      <c r="A54" s="123"/>
      <c r="B54" s="128" t="s">
        <v>60</v>
      </c>
      <c r="C54" s="186" t="s">
        <v>61</v>
      </c>
      <c r="D54" s="187"/>
      <c r="E54" s="187"/>
      <c r="F54" s="137" t="s">
        <v>26</v>
      </c>
      <c r="G54" s="129"/>
      <c r="H54" s="129"/>
      <c r="I54" s="129">
        <f>'01 01 Pol'!G66</f>
        <v>0</v>
      </c>
      <c r="J54" s="134" t="str">
        <f>IF(I85=0,"",I54/I85*100)</f>
        <v/>
      </c>
    </row>
    <row r="55" spans="1:10" ht="36.75" customHeight="1" x14ac:dyDescent="0.25">
      <c r="A55" s="123"/>
      <c r="B55" s="128" t="s">
        <v>62</v>
      </c>
      <c r="C55" s="186" t="s">
        <v>63</v>
      </c>
      <c r="D55" s="187"/>
      <c r="E55" s="187"/>
      <c r="F55" s="137" t="s">
        <v>26</v>
      </c>
      <c r="G55" s="129"/>
      <c r="H55" s="129"/>
      <c r="I55" s="129">
        <f>'01 01 Pol'!G114</f>
        <v>0</v>
      </c>
      <c r="J55" s="134" t="str">
        <f>IF(I85=0,"",I55/I85*100)</f>
        <v/>
      </c>
    </row>
    <row r="56" spans="1:10" ht="36.75" customHeight="1" x14ac:dyDescent="0.25">
      <c r="A56" s="123"/>
      <c r="B56" s="128" t="s">
        <v>64</v>
      </c>
      <c r="C56" s="186" t="s">
        <v>65</v>
      </c>
      <c r="D56" s="187"/>
      <c r="E56" s="187"/>
      <c r="F56" s="137" t="s">
        <v>26</v>
      </c>
      <c r="G56" s="129"/>
      <c r="H56" s="129"/>
      <c r="I56" s="129">
        <f>'01 01 Pol'!G121</f>
        <v>0</v>
      </c>
      <c r="J56" s="134" t="str">
        <f>IF(I85=0,"",I56/I85*100)</f>
        <v/>
      </c>
    </row>
    <row r="57" spans="1:10" ht="36.75" customHeight="1" x14ac:dyDescent="0.25">
      <c r="A57" s="123"/>
      <c r="B57" s="128" t="s">
        <v>66</v>
      </c>
      <c r="C57" s="186" t="s">
        <v>67</v>
      </c>
      <c r="D57" s="187"/>
      <c r="E57" s="187"/>
      <c r="F57" s="137" t="s">
        <v>26</v>
      </c>
      <c r="G57" s="129"/>
      <c r="H57" s="129"/>
      <c r="I57" s="129">
        <f>'01 01 Pol'!G139</f>
        <v>0</v>
      </c>
      <c r="J57" s="134" t="str">
        <f>IF(I85=0,"",I57/I85*100)</f>
        <v/>
      </c>
    </row>
    <row r="58" spans="1:10" ht="36.75" customHeight="1" x14ac:dyDescent="0.25">
      <c r="A58" s="123"/>
      <c r="B58" s="128" t="s">
        <v>68</v>
      </c>
      <c r="C58" s="186" t="s">
        <v>69</v>
      </c>
      <c r="D58" s="187"/>
      <c r="E58" s="187"/>
      <c r="F58" s="137" t="s">
        <v>26</v>
      </c>
      <c r="G58" s="129"/>
      <c r="H58" s="129"/>
      <c r="I58" s="129">
        <f>'01 01 Pol'!G145</f>
        <v>0</v>
      </c>
      <c r="J58" s="134" t="str">
        <f>IF(I85=0,"",I58/I85*100)</f>
        <v/>
      </c>
    </row>
    <row r="59" spans="1:10" ht="36.75" customHeight="1" x14ac:dyDescent="0.25">
      <c r="A59" s="123"/>
      <c r="B59" s="128" t="s">
        <v>70</v>
      </c>
      <c r="C59" s="186" t="s">
        <v>71</v>
      </c>
      <c r="D59" s="187"/>
      <c r="E59" s="187"/>
      <c r="F59" s="137" t="s">
        <v>26</v>
      </c>
      <c r="G59" s="129"/>
      <c r="H59" s="129"/>
      <c r="I59" s="129">
        <f>'01 01 Pol'!G152</f>
        <v>0</v>
      </c>
      <c r="J59" s="134" t="str">
        <f>IF(I85=0,"",I59/I85*100)</f>
        <v/>
      </c>
    </row>
    <row r="60" spans="1:10" ht="36.75" customHeight="1" x14ac:dyDescent="0.25">
      <c r="A60" s="123"/>
      <c r="B60" s="128" t="s">
        <v>72</v>
      </c>
      <c r="C60" s="186" t="s">
        <v>73</v>
      </c>
      <c r="D60" s="187"/>
      <c r="E60" s="187"/>
      <c r="F60" s="137" t="s">
        <v>26</v>
      </c>
      <c r="G60" s="129"/>
      <c r="H60" s="129"/>
      <c r="I60" s="129">
        <f>'01 01 Pol'!G184</f>
        <v>0</v>
      </c>
      <c r="J60" s="134" t="str">
        <f>IF(I85=0,"",I60/I85*100)</f>
        <v/>
      </c>
    </row>
    <row r="61" spans="1:10" ht="36.75" customHeight="1" x14ac:dyDescent="0.25">
      <c r="A61" s="123"/>
      <c r="B61" s="128" t="s">
        <v>74</v>
      </c>
      <c r="C61" s="186" t="s">
        <v>75</v>
      </c>
      <c r="D61" s="187"/>
      <c r="E61" s="187"/>
      <c r="F61" s="137" t="s">
        <v>26</v>
      </c>
      <c r="G61" s="129"/>
      <c r="H61" s="129"/>
      <c r="I61" s="129">
        <f>'01 01 Pol'!G227</f>
        <v>0</v>
      </c>
      <c r="J61" s="134" t="str">
        <f>IF(I85=0,"",I61/I85*100)</f>
        <v/>
      </c>
    </row>
    <row r="62" spans="1:10" ht="36.75" customHeight="1" x14ac:dyDescent="0.25">
      <c r="A62" s="123"/>
      <c r="B62" s="128" t="s">
        <v>76</v>
      </c>
      <c r="C62" s="186" t="s">
        <v>77</v>
      </c>
      <c r="D62" s="187"/>
      <c r="E62" s="187"/>
      <c r="F62" s="137" t="s">
        <v>26</v>
      </c>
      <c r="G62" s="129"/>
      <c r="H62" s="129"/>
      <c r="I62" s="129">
        <f>'01 01 Pol'!G277</f>
        <v>0</v>
      </c>
      <c r="J62" s="134" t="str">
        <f>IF(I85=0,"",I62/I85*100)</f>
        <v/>
      </c>
    </row>
    <row r="63" spans="1:10" ht="36.75" customHeight="1" x14ac:dyDescent="0.25">
      <c r="A63" s="123"/>
      <c r="B63" s="128" t="s">
        <v>78</v>
      </c>
      <c r="C63" s="186" t="s">
        <v>79</v>
      </c>
      <c r="D63" s="187"/>
      <c r="E63" s="187"/>
      <c r="F63" s="137" t="s">
        <v>26</v>
      </c>
      <c r="G63" s="129"/>
      <c r="H63" s="129"/>
      <c r="I63" s="129">
        <f>'01 01 Pol'!G287</f>
        <v>0</v>
      </c>
      <c r="J63" s="134" t="str">
        <f>IF(I85=0,"",I63/I85*100)</f>
        <v/>
      </c>
    </row>
    <row r="64" spans="1:10" ht="36.75" customHeight="1" x14ac:dyDescent="0.25">
      <c r="A64" s="123"/>
      <c r="B64" s="128" t="s">
        <v>80</v>
      </c>
      <c r="C64" s="186" t="s">
        <v>81</v>
      </c>
      <c r="D64" s="187"/>
      <c r="E64" s="187"/>
      <c r="F64" s="137" t="s">
        <v>26</v>
      </c>
      <c r="G64" s="129"/>
      <c r="H64" s="129"/>
      <c r="I64" s="129">
        <f>'01 01 Pol'!G307</f>
        <v>0</v>
      </c>
      <c r="J64" s="134" t="str">
        <f>IF(I85=0,"",I64/I85*100)</f>
        <v/>
      </c>
    </row>
    <row r="65" spans="1:10" ht="36.75" customHeight="1" x14ac:dyDescent="0.25">
      <c r="A65" s="123"/>
      <c r="B65" s="128" t="s">
        <v>82</v>
      </c>
      <c r="C65" s="186" t="s">
        <v>83</v>
      </c>
      <c r="D65" s="187"/>
      <c r="E65" s="187"/>
      <c r="F65" s="137" t="s">
        <v>26</v>
      </c>
      <c r="G65" s="129"/>
      <c r="H65" s="129"/>
      <c r="I65" s="129">
        <f>'01 01 Pol'!G318</f>
        <v>0</v>
      </c>
      <c r="J65" s="134" t="str">
        <f>IF(I85=0,"",I65/I85*100)</f>
        <v/>
      </c>
    </row>
    <row r="66" spans="1:10" ht="36.75" customHeight="1" x14ac:dyDescent="0.25">
      <c r="A66" s="123"/>
      <c r="B66" s="128" t="s">
        <v>84</v>
      </c>
      <c r="C66" s="186" t="s">
        <v>85</v>
      </c>
      <c r="D66" s="187"/>
      <c r="E66" s="187"/>
      <c r="F66" s="137" t="s">
        <v>26</v>
      </c>
      <c r="G66" s="129"/>
      <c r="H66" s="129"/>
      <c r="I66" s="129">
        <f>'01 01 Pol'!G325</f>
        <v>0</v>
      </c>
      <c r="J66" s="134" t="str">
        <f>IF(I85=0,"",I66/I85*100)</f>
        <v/>
      </c>
    </row>
    <row r="67" spans="1:10" ht="36.75" customHeight="1" x14ac:dyDescent="0.25">
      <c r="A67" s="123"/>
      <c r="B67" s="128" t="s">
        <v>86</v>
      </c>
      <c r="C67" s="186" t="s">
        <v>87</v>
      </c>
      <c r="D67" s="187"/>
      <c r="E67" s="187"/>
      <c r="F67" s="137" t="s">
        <v>27</v>
      </c>
      <c r="G67" s="129"/>
      <c r="H67" s="129"/>
      <c r="I67" s="129">
        <f>'01 01 Pol'!G327</f>
        <v>0</v>
      </c>
      <c r="J67" s="134" t="str">
        <f>IF(I85=0,"",I67/I85*100)</f>
        <v/>
      </c>
    </row>
    <row r="68" spans="1:10" ht="36.75" customHeight="1" x14ac:dyDescent="0.25">
      <c r="A68" s="123"/>
      <c r="B68" s="128" t="s">
        <v>88</v>
      </c>
      <c r="C68" s="186" t="s">
        <v>89</v>
      </c>
      <c r="D68" s="187"/>
      <c r="E68" s="187"/>
      <c r="F68" s="137" t="s">
        <v>27</v>
      </c>
      <c r="G68" s="129"/>
      <c r="H68" s="129"/>
      <c r="I68" s="129">
        <f>'01 01 Pol'!G342</f>
        <v>0</v>
      </c>
      <c r="J68" s="134" t="str">
        <f>IF(I85=0,"",I68/I85*100)</f>
        <v/>
      </c>
    </row>
    <row r="69" spans="1:10" ht="36.75" customHeight="1" x14ac:dyDescent="0.25">
      <c r="A69" s="123"/>
      <c r="B69" s="128" t="s">
        <v>90</v>
      </c>
      <c r="C69" s="186" t="s">
        <v>91</v>
      </c>
      <c r="D69" s="187"/>
      <c r="E69" s="187"/>
      <c r="F69" s="137" t="s">
        <v>27</v>
      </c>
      <c r="G69" s="129"/>
      <c r="H69" s="129"/>
      <c r="I69" s="129">
        <f>'01 01 Pol'!G382</f>
        <v>0</v>
      </c>
      <c r="J69" s="134" t="str">
        <f>IF(I85=0,"",I69/I85*100)</f>
        <v/>
      </c>
    </row>
    <row r="70" spans="1:10" ht="36.75" customHeight="1" x14ac:dyDescent="0.25">
      <c r="A70" s="123"/>
      <c r="B70" s="128" t="s">
        <v>92</v>
      </c>
      <c r="C70" s="186" t="s">
        <v>93</v>
      </c>
      <c r="D70" s="187"/>
      <c r="E70" s="187"/>
      <c r="F70" s="137" t="s">
        <v>27</v>
      </c>
      <c r="G70" s="129"/>
      <c r="H70" s="129"/>
      <c r="I70" s="129">
        <f>'01 01 Pol'!G384</f>
        <v>0</v>
      </c>
      <c r="J70" s="134" t="str">
        <f>IF(I85=0,"",I70/I85*100)</f>
        <v/>
      </c>
    </row>
    <row r="71" spans="1:10" ht="36.75" customHeight="1" x14ac:dyDescent="0.25">
      <c r="A71" s="123"/>
      <c r="B71" s="128" t="s">
        <v>94</v>
      </c>
      <c r="C71" s="186" t="s">
        <v>95</v>
      </c>
      <c r="D71" s="187"/>
      <c r="E71" s="187"/>
      <c r="F71" s="137" t="s">
        <v>27</v>
      </c>
      <c r="G71" s="129"/>
      <c r="H71" s="129"/>
      <c r="I71" s="129">
        <f>'01 01 Pol'!G386</f>
        <v>0</v>
      </c>
      <c r="J71" s="134" t="str">
        <f>IF(I85=0,"",I71/I85*100)</f>
        <v/>
      </c>
    </row>
    <row r="72" spans="1:10" ht="36.75" customHeight="1" x14ac:dyDescent="0.25">
      <c r="A72" s="123"/>
      <c r="B72" s="128" t="s">
        <v>96</v>
      </c>
      <c r="C72" s="186" t="s">
        <v>97</v>
      </c>
      <c r="D72" s="187"/>
      <c r="E72" s="187"/>
      <c r="F72" s="137" t="s">
        <v>27</v>
      </c>
      <c r="G72" s="129"/>
      <c r="H72" s="129"/>
      <c r="I72" s="129">
        <f>'01 01 Pol'!G397</f>
        <v>0</v>
      </c>
      <c r="J72" s="134" t="str">
        <f>IF(I85=0,"",I72/I85*100)</f>
        <v/>
      </c>
    </row>
    <row r="73" spans="1:10" ht="36.75" customHeight="1" x14ac:dyDescent="0.25">
      <c r="A73" s="123"/>
      <c r="B73" s="128" t="s">
        <v>98</v>
      </c>
      <c r="C73" s="186" t="s">
        <v>99</v>
      </c>
      <c r="D73" s="187"/>
      <c r="E73" s="187"/>
      <c r="F73" s="137" t="s">
        <v>27</v>
      </c>
      <c r="G73" s="129"/>
      <c r="H73" s="129"/>
      <c r="I73" s="129">
        <f>'01 01 Pol'!G409</f>
        <v>0</v>
      </c>
      <c r="J73" s="134" t="str">
        <f>IF(I85=0,"",I73/I85*100)</f>
        <v/>
      </c>
    </row>
    <row r="74" spans="1:10" ht="36.75" customHeight="1" x14ac:dyDescent="0.25">
      <c r="A74" s="123"/>
      <c r="B74" s="128" t="s">
        <v>100</v>
      </c>
      <c r="C74" s="186" t="s">
        <v>101</v>
      </c>
      <c r="D74" s="187"/>
      <c r="E74" s="187"/>
      <c r="F74" s="137" t="s">
        <v>27</v>
      </c>
      <c r="G74" s="129"/>
      <c r="H74" s="129"/>
      <c r="I74" s="129">
        <f>'01 01 Pol'!G438</f>
        <v>0</v>
      </c>
      <c r="J74" s="134" t="str">
        <f>IF(I85=0,"",I74/I85*100)</f>
        <v/>
      </c>
    </row>
    <row r="75" spans="1:10" ht="36.75" customHeight="1" x14ac:dyDescent="0.25">
      <c r="A75" s="123"/>
      <c r="B75" s="128" t="s">
        <v>102</v>
      </c>
      <c r="C75" s="186" t="s">
        <v>103</v>
      </c>
      <c r="D75" s="187"/>
      <c r="E75" s="187"/>
      <c r="F75" s="137" t="s">
        <v>27</v>
      </c>
      <c r="G75" s="129"/>
      <c r="H75" s="129"/>
      <c r="I75" s="129">
        <f>'01 01 Pol'!G445</f>
        <v>0</v>
      </c>
      <c r="J75" s="134" t="str">
        <f>IF(I85=0,"",I75/I85*100)</f>
        <v/>
      </c>
    </row>
    <row r="76" spans="1:10" ht="36.75" customHeight="1" x14ac:dyDescent="0.25">
      <c r="A76" s="123"/>
      <c r="B76" s="128" t="s">
        <v>104</v>
      </c>
      <c r="C76" s="186" t="s">
        <v>105</v>
      </c>
      <c r="D76" s="187"/>
      <c r="E76" s="187"/>
      <c r="F76" s="137" t="s">
        <v>27</v>
      </c>
      <c r="G76" s="129"/>
      <c r="H76" s="129"/>
      <c r="I76" s="129">
        <f>'01 01 Pol'!G466</f>
        <v>0</v>
      </c>
      <c r="J76" s="134" t="str">
        <f>IF(I85=0,"",I76/I85*100)</f>
        <v/>
      </c>
    </row>
    <row r="77" spans="1:10" ht="36.75" customHeight="1" x14ac:dyDescent="0.25">
      <c r="A77" s="123"/>
      <c r="B77" s="128" t="s">
        <v>106</v>
      </c>
      <c r="C77" s="186" t="s">
        <v>107</v>
      </c>
      <c r="D77" s="187"/>
      <c r="E77" s="187"/>
      <c r="F77" s="137" t="s">
        <v>27</v>
      </c>
      <c r="G77" s="129"/>
      <c r="H77" s="129"/>
      <c r="I77" s="129">
        <f>'01 01 Pol'!G538</f>
        <v>0</v>
      </c>
      <c r="J77" s="134" t="str">
        <f>IF(I85=0,"",I77/I85*100)</f>
        <v/>
      </c>
    </row>
    <row r="78" spans="1:10" ht="36.75" customHeight="1" x14ac:dyDescent="0.25">
      <c r="A78" s="123"/>
      <c r="B78" s="128" t="s">
        <v>108</v>
      </c>
      <c r="C78" s="186" t="s">
        <v>109</v>
      </c>
      <c r="D78" s="187"/>
      <c r="E78" s="187"/>
      <c r="F78" s="137" t="s">
        <v>27</v>
      </c>
      <c r="G78" s="129"/>
      <c r="H78" s="129"/>
      <c r="I78" s="129">
        <f>'01 01 Pol'!G560</f>
        <v>0</v>
      </c>
      <c r="J78" s="134" t="str">
        <f>IF(I85=0,"",I78/I85*100)</f>
        <v/>
      </c>
    </row>
    <row r="79" spans="1:10" ht="36.75" customHeight="1" x14ac:dyDescent="0.25">
      <c r="A79" s="123"/>
      <c r="B79" s="128" t="s">
        <v>110</v>
      </c>
      <c r="C79" s="186" t="s">
        <v>111</v>
      </c>
      <c r="D79" s="187"/>
      <c r="E79" s="187"/>
      <c r="F79" s="137" t="s">
        <v>27</v>
      </c>
      <c r="G79" s="129"/>
      <c r="H79" s="129"/>
      <c r="I79" s="129">
        <f>'01 01 Pol'!G632</f>
        <v>0</v>
      </c>
      <c r="J79" s="134" t="str">
        <f>IF(I85=0,"",I79/I85*100)</f>
        <v/>
      </c>
    </row>
    <row r="80" spans="1:10" ht="36.75" customHeight="1" x14ac:dyDescent="0.25">
      <c r="A80" s="123"/>
      <c r="B80" s="128" t="s">
        <v>112</v>
      </c>
      <c r="C80" s="186" t="s">
        <v>113</v>
      </c>
      <c r="D80" s="187"/>
      <c r="E80" s="187"/>
      <c r="F80" s="137" t="s">
        <v>27</v>
      </c>
      <c r="G80" s="129"/>
      <c r="H80" s="129"/>
      <c r="I80" s="129">
        <f>'01 01 Pol'!G644</f>
        <v>0</v>
      </c>
      <c r="J80" s="134" t="str">
        <f>IF(I85=0,"",I80/I85*100)</f>
        <v/>
      </c>
    </row>
    <row r="81" spans="1:10" ht="36.75" customHeight="1" x14ac:dyDescent="0.25">
      <c r="A81" s="123"/>
      <c r="B81" s="128" t="s">
        <v>114</v>
      </c>
      <c r="C81" s="186" t="s">
        <v>115</v>
      </c>
      <c r="D81" s="187"/>
      <c r="E81" s="187"/>
      <c r="F81" s="137" t="s">
        <v>28</v>
      </c>
      <c r="G81" s="129"/>
      <c r="H81" s="129"/>
      <c r="I81" s="129">
        <f>'01 01 Pol'!G649</f>
        <v>0</v>
      </c>
      <c r="J81" s="134" t="str">
        <f>IF(I85=0,"",I81/I85*100)</f>
        <v/>
      </c>
    </row>
    <row r="82" spans="1:10" ht="36.75" customHeight="1" x14ac:dyDescent="0.25">
      <c r="A82" s="123"/>
      <c r="B82" s="128" t="s">
        <v>116</v>
      </c>
      <c r="C82" s="186" t="s">
        <v>117</v>
      </c>
      <c r="D82" s="187"/>
      <c r="E82" s="187"/>
      <c r="F82" s="137" t="s">
        <v>28</v>
      </c>
      <c r="G82" s="129"/>
      <c r="H82" s="129"/>
      <c r="I82" s="129">
        <f>'01 01 Pol'!G651</f>
        <v>0</v>
      </c>
      <c r="J82" s="134" t="str">
        <f>IF(I85=0,"",I82/I85*100)</f>
        <v/>
      </c>
    </row>
    <row r="83" spans="1:10" ht="36.75" customHeight="1" x14ac:dyDescent="0.25">
      <c r="A83" s="123"/>
      <c r="B83" s="128" t="s">
        <v>118</v>
      </c>
      <c r="C83" s="186" t="s">
        <v>29</v>
      </c>
      <c r="D83" s="187"/>
      <c r="E83" s="187"/>
      <c r="F83" s="137" t="s">
        <v>118</v>
      </c>
      <c r="G83" s="129"/>
      <c r="H83" s="129"/>
      <c r="I83" s="129">
        <f>'01 01 Pol'!G653</f>
        <v>0</v>
      </c>
      <c r="J83" s="134" t="str">
        <f>IF(I85=0,"",I83/I85*100)</f>
        <v/>
      </c>
    </row>
    <row r="84" spans="1:10" ht="36.75" customHeight="1" x14ac:dyDescent="0.25">
      <c r="A84" s="123"/>
      <c r="B84" s="128" t="s">
        <v>119</v>
      </c>
      <c r="C84" s="186" t="s">
        <v>30</v>
      </c>
      <c r="D84" s="187"/>
      <c r="E84" s="187"/>
      <c r="F84" s="137" t="s">
        <v>119</v>
      </c>
      <c r="G84" s="129"/>
      <c r="H84" s="129"/>
      <c r="I84" s="129">
        <f>'01 01 Pol'!G659</f>
        <v>0</v>
      </c>
      <c r="J84" s="134" t="str">
        <f>IF(I85=0,"",I84/I85*100)</f>
        <v/>
      </c>
    </row>
    <row r="85" spans="1:10" ht="25.5" customHeight="1" x14ac:dyDescent="0.25">
      <c r="A85" s="124"/>
      <c r="B85" s="130" t="s">
        <v>1</v>
      </c>
      <c r="C85" s="131"/>
      <c r="D85" s="132"/>
      <c r="E85" s="132"/>
      <c r="F85" s="138"/>
      <c r="G85" s="133"/>
      <c r="H85" s="133"/>
      <c r="I85" s="133">
        <f>SUM(I52:I84)</f>
        <v>0</v>
      </c>
      <c r="J85" s="135">
        <f>SUM(J52:J84)</f>
        <v>0</v>
      </c>
    </row>
    <row r="86" spans="1:10" x14ac:dyDescent="0.25">
      <c r="F86" s="87"/>
      <c r="G86" s="87"/>
      <c r="H86" s="87"/>
      <c r="I86" s="87"/>
      <c r="J86" s="136"/>
    </row>
    <row r="87" spans="1:10" x14ac:dyDescent="0.25">
      <c r="F87" s="87"/>
      <c r="G87" s="87"/>
      <c r="H87" s="87"/>
      <c r="I87" s="87"/>
      <c r="J87" s="136"/>
    </row>
    <row r="88" spans="1:10" x14ac:dyDescent="0.25">
      <c r="F88" s="87"/>
      <c r="G88" s="87"/>
      <c r="H88" s="87"/>
      <c r="I88" s="87"/>
      <c r="J88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83:E83"/>
    <mergeCell ref="C84:E84"/>
    <mergeCell ref="C78:E78"/>
    <mergeCell ref="C79:E79"/>
    <mergeCell ref="C80:E80"/>
    <mergeCell ref="C81:E81"/>
    <mergeCell ref="C82:E82"/>
  </mergeCells>
  <phoneticPr fontId="0" type="noConversion"/>
  <pageMargins left="0.39370078740157483" right="0.19685039370078741" top="0.59055118110236227" bottom="0.39370078740157483" header="0" footer="0.19685039370078741"/>
  <pageSetup paperSize="9" scale="99" fitToHeight="0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9" t="s">
        <v>7</v>
      </c>
      <c r="B1" s="239"/>
      <c r="C1" s="240"/>
      <c r="D1" s="239"/>
      <c r="E1" s="239"/>
      <c r="F1" s="239"/>
      <c r="G1" s="239"/>
    </row>
    <row r="2" spans="1:7" ht="24.9" customHeight="1" x14ac:dyDescent="0.25">
      <c r="A2" s="50" t="s">
        <v>8</v>
      </c>
      <c r="B2" s="49"/>
      <c r="C2" s="241"/>
      <c r="D2" s="241"/>
      <c r="E2" s="241"/>
      <c r="F2" s="241"/>
      <c r="G2" s="242"/>
    </row>
    <row r="3" spans="1:7" ht="24.9" customHeight="1" x14ac:dyDescent="0.25">
      <c r="A3" s="50" t="s">
        <v>9</v>
      </c>
      <c r="B3" s="49"/>
      <c r="C3" s="241"/>
      <c r="D3" s="241"/>
      <c r="E3" s="241"/>
      <c r="F3" s="241"/>
      <c r="G3" s="242"/>
    </row>
    <row r="4" spans="1:7" ht="24.9" customHeight="1" x14ac:dyDescent="0.25">
      <c r="A4" s="50" t="s">
        <v>10</v>
      </c>
      <c r="B4" s="49"/>
      <c r="C4" s="241"/>
      <c r="D4" s="241"/>
      <c r="E4" s="241"/>
      <c r="F4" s="241"/>
      <c r="G4" s="242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A555-A25B-4757-8267-B6E33632E12C}">
  <sheetPr>
    <outlinePr summaryBelow="0"/>
  </sheetPr>
  <dimension ref="A1:AG5000"/>
  <sheetViews>
    <sheetView tabSelected="1" workbookViewId="0">
      <pane ySplit="7" topLeftCell="A146" activePane="bottomLeft" state="frozen"/>
      <selection pane="bottomLeft" activeCell="AH1" sqref="AH1:DH1048576"/>
    </sheetView>
  </sheetViews>
  <sheetFormatPr defaultRowHeight="13.2" outlineLevelRow="3" x14ac:dyDescent="0.25"/>
  <cols>
    <col min="1" max="1" width="3.44140625" customWidth="1"/>
    <col min="2" max="2" width="12.5546875" style="121" customWidth="1"/>
    <col min="3" max="3" width="38.33203125" style="121" customWidth="1"/>
    <col min="4" max="4" width="4.88671875" customWidth="1"/>
    <col min="5" max="5" width="10.5546875" customWidth="1"/>
    <col min="6" max="6" width="11.5546875" customWidth="1"/>
    <col min="7" max="7" width="12.6640625" customWidth="1"/>
    <col min="11" max="11" width="0" hidden="1" customWidth="1"/>
    <col min="13" max="23" width="0" hidden="1" customWidth="1"/>
  </cols>
  <sheetData>
    <row r="1" spans="1:33" ht="15.75" customHeight="1" x14ac:dyDescent="0.3">
      <c r="A1" s="247" t="s">
        <v>7</v>
      </c>
      <c r="B1" s="247"/>
      <c r="C1" s="247"/>
      <c r="D1" s="247"/>
      <c r="E1" s="247"/>
      <c r="F1" s="247"/>
      <c r="G1" s="247"/>
      <c r="O1" t="s">
        <v>120</v>
      </c>
    </row>
    <row r="2" spans="1:33" ht="24.9" customHeight="1" x14ac:dyDescent="0.25">
      <c r="A2" s="140" t="s">
        <v>8</v>
      </c>
      <c r="B2" s="49"/>
      <c r="C2" s="248" t="s">
        <v>403</v>
      </c>
      <c r="D2" s="249"/>
      <c r="E2" s="249"/>
      <c r="F2" s="249"/>
      <c r="G2" s="250"/>
      <c r="O2" t="s">
        <v>121</v>
      </c>
    </row>
    <row r="3" spans="1:33" ht="24.9" customHeight="1" x14ac:dyDescent="0.25">
      <c r="A3" s="140" t="s">
        <v>9</v>
      </c>
      <c r="B3" s="49" t="s">
        <v>41</v>
      </c>
      <c r="C3" s="248" t="s">
        <v>43</v>
      </c>
      <c r="D3" s="249"/>
      <c r="E3" s="249"/>
      <c r="F3" s="249"/>
      <c r="G3" s="250"/>
      <c r="K3" s="121" t="s">
        <v>121</v>
      </c>
      <c r="O3" t="s">
        <v>122</v>
      </c>
    </row>
    <row r="4" spans="1:33" ht="24.9" customHeight="1" x14ac:dyDescent="0.25">
      <c r="A4" s="141" t="s">
        <v>10</v>
      </c>
      <c r="B4" s="142" t="s">
        <v>41</v>
      </c>
      <c r="C4" s="251" t="s">
        <v>42</v>
      </c>
      <c r="D4" s="252"/>
      <c r="E4" s="252"/>
      <c r="F4" s="252"/>
      <c r="G4" s="253"/>
      <c r="O4" t="s">
        <v>123</v>
      </c>
    </row>
    <row r="5" spans="1:33" x14ac:dyDescent="0.25">
      <c r="D5" s="10"/>
    </row>
    <row r="6" spans="1:33" ht="39.6" x14ac:dyDescent="0.25">
      <c r="A6" s="143" t="s">
        <v>124</v>
      </c>
      <c r="B6" s="145" t="s">
        <v>125</v>
      </c>
      <c r="C6" s="145" t="s">
        <v>126</v>
      </c>
      <c r="D6" s="144" t="s">
        <v>127</v>
      </c>
      <c r="E6" s="143" t="s">
        <v>128</v>
      </c>
      <c r="F6" s="268" t="s">
        <v>405</v>
      </c>
      <c r="G6" s="143" t="s">
        <v>31</v>
      </c>
    </row>
    <row r="7" spans="1:33" hidden="1" x14ac:dyDescent="0.25">
      <c r="A7" s="3"/>
      <c r="B7" s="4"/>
      <c r="C7" s="4"/>
      <c r="D7" s="6"/>
      <c r="E7" s="147"/>
      <c r="F7" s="148"/>
      <c r="G7" s="148"/>
    </row>
    <row r="8" spans="1:33" x14ac:dyDescent="0.25">
      <c r="A8" s="160" t="s">
        <v>130</v>
      </c>
      <c r="B8" s="161" t="s">
        <v>56</v>
      </c>
      <c r="C8" s="178" t="s">
        <v>57</v>
      </c>
      <c r="D8" s="162"/>
      <c r="E8" s="163"/>
      <c r="F8" s="164"/>
      <c r="G8" s="164">
        <f>SUMIF(O9:O22,"&lt;&gt;NOR",G9:G22)</f>
        <v>0</v>
      </c>
      <c r="O8" t="s">
        <v>131</v>
      </c>
    </row>
    <row r="9" spans="1:33" outlineLevel="1" x14ac:dyDescent="0.25">
      <c r="A9" s="166">
        <v>1</v>
      </c>
      <c r="B9" s="167" t="s">
        <v>132</v>
      </c>
      <c r="C9" s="179" t="s">
        <v>133</v>
      </c>
      <c r="D9" s="168" t="s">
        <v>134</v>
      </c>
      <c r="E9" s="169"/>
      <c r="F9" s="170">
        <v>97</v>
      </c>
      <c r="G9" s="171">
        <f>ROUND(E9*F9,2)</f>
        <v>0</v>
      </c>
      <c r="H9" s="146"/>
      <c r="I9" s="146"/>
      <c r="J9" s="146"/>
      <c r="K9" s="146"/>
      <c r="L9" s="146"/>
      <c r="M9" s="146"/>
      <c r="N9" s="146"/>
      <c r="O9" s="146" t="s">
        <v>135</v>
      </c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</row>
    <row r="10" spans="1:33" outlineLevel="2" x14ac:dyDescent="0.25">
      <c r="A10" s="153"/>
      <c r="B10" s="154"/>
      <c r="C10" s="180"/>
      <c r="D10" s="156"/>
      <c r="E10" s="157"/>
      <c r="F10" s="155"/>
      <c r="G10" s="155"/>
      <c r="H10" s="146"/>
      <c r="I10" s="146"/>
      <c r="J10" s="146"/>
      <c r="K10" s="146"/>
      <c r="L10" s="146"/>
      <c r="M10" s="146"/>
      <c r="N10" s="146"/>
      <c r="O10" s="146" t="s">
        <v>136</v>
      </c>
      <c r="P10" s="146">
        <v>0</v>
      </c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</row>
    <row r="11" spans="1:33" outlineLevel="1" x14ac:dyDescent="0.25">
      <c r="A11" s="166">
        <v>2</v>
      </c>
      <c r="B11" s="167" t="s">
        <v>137</v>
      </c>
      <c r="C11" s="179" t="s">
        <v>138</v>
      </c>
      <c r="D11" s="168" t="s">
        <v>134</v>
      </c>
      <c r="E11" s="169"/>
      <c r="F11" s="170">
        <v>456.5</v>
      </c>
      <c r="G11" s="171">
        <f>ROUND(E11*F11,2)</f>
        <v>0</v>
      </c>
      <c r="H11" s="146"/>
      <c r="I11" s="146"/>
      <c r="J11" s="146"/>
      <c r="K11" s="146"/>
      <c r="L11" s="146"/>
      <c r="M11" s="146"/>
      <c r="N11" s="146"/>
      <c r="O11" s="146" t="s">
        <v>135</v>
      </c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</row>
    <row r="12" spans="1:33" outlineLevel="2" x14ac:dyDescent="0.25">
      <c r="A12" s="153"/>
      <c r="B12" s="154"/>
      <c r="C12" s="180"/>
      <c r="D12" s="156"/>
      <c r="E12" s="157"/>
      <c r="F12" s="155"/>
      <c r="G12" s="155"/>
      <c r="H12" s="146"/>
      <c r="I12" s="146"/>
      <c r="J12" s="146"/>
      <c r="K12" s="146"/>
      <c r="L12" s="146"/>
      <c r="M12" s="146"/>
      <c r="N12" s="146"/>
      <c r="O12" s="146" t="s">
        <v>136</v>
      </c>
      <c r="P12" s="146">
        <v>0</v>
      </c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</row>
    <row r="13" spans="1:33" outlineLevel="1" x14ac:dyDescent="0.25">
      <c r="A13" s="166">
        <v>3</v>
      </c>
      <c r="B13" s="167" t="s">
        <v>139</v>
      </c>
      <c r="C13" s="179" t="s">
        <v>140</v>
      </c>
      <c r="D13" s="168" t="s">
        <v>134</v>
      </c>
      <c r="E13" s="169"/>
      <c r="F13" s="170">
        <v>31.2</v>
      </c>
      <c r="G13" s="171">
        <f>ROUND(E13*F13,2)</f>
        <v>0</v>
      </c>
      <c r="H13" s="146"/>
      <c r="I13" s="146"/>
      <c r="J13" s="146"/>
      <c r="K13" s="146"/>
      <c r="L13" s="146"/>
      <c r="M13" s="146"/>
      <c r="N13" s="146"/>
      <c r="O13" s="146" t="s">
        <v>135</v>
      </c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</row>
    <row r="14" spans="1:33" outlineLevel="2" x14ac:dyDescent="0.25">
      <c r="A14" s="153"/>
      <c r="B14" s="154"/>
      <c r="C14" s="180"/>
      <c r="D14" s="156"/>
      <c r="E14" s="157"/>
      <c r="F14" s="155"/>
      <c r="G14" s="155"/>
      <c r="H14" s="146"/>
      <c r="I14" s="146"/>
      <c r="J14" s="146"/>
      <c r="K14" s="146"/>
      <c r="L14" s="146"/>
      <c r="M14" s="146"/>
      <c r="N14" s="146"/>
      <c r="O14" s="146" t="s">
        <v>136</v>
      </c>
      <c r="P14" s="146">
        <v>5</v>
      </c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</row>
    <row r="15" spans="1:33" outlineLevel="1" x14ac:dyDescent="0.25">
      <c r="A15" s="166">
        <v>4</v>
      </c>
      <c r="B15" s="167" t="s">
        <v>141</v>
      </c>
      <c r="C15" s="179" t="s">
        <v>142</v>
      </c>
      <c r="D15" s="168" t="s">
        <v>134</v>
      </c>
      <c r="E15" s="169"/>
      <c r="F15" s="170">
        <v>58.3</v>
      </c>
      <c r="G15" s="171">
        <f>ROUND(E15*F15,2)</f>
        <v>0</v>
      </c>
      <c r="H15" s="146"/>
      <c r="I15" s="146"/>
      <c r="J15" s="146"/>
      <c r="K15" s="146"/>
      <c r="L15" s="146"/>
      <c r="M15" s="146"/>
      <c r="N15" s="146"/>
      <c r="O15" s="146" t="s">
        <v>135</v>
      </c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</row>
    <row r="16" spans="1:33" outlineLevel="2" x14ac:dyDescent="0.25">
      <c r="A16" s="153"/>
      <c r="B16" s="154"/>
      <c r="C16" s="180"/>
      <c r="D16" s="156"/>
      <c r="E16" s="157"/>
      <c r="F16" s="155"/>
      <c r="G16" s="155"/>
      <c r="H16" s="146"/>
      <c r="I16" s="146"/>
      <c r="J16" s="146"/>
      <c r="K16" s="146"/>
      <c r="L16" s="146"/>
      <c r="M16" s="146"/>
      <c r="N16" s="146"/>
      <c r="O16" s="146" t="s">
        <v>136</v>
      </c>
      <c r="P16" s="146">
        <v>5</v>
      </c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</row>
    <row r="17" spans="1:33" outlineLevel="1" x14ac:dyDescent="0.25">
      <c r="A17" s="166">
        <v>5</v>
      </c>
      <c r="B17" s="167" t="s">
        <v>143</v>
      </c>
      <c r="C17" s="179" t="s">
        <v>144</v>
      </c>
      <c r="D17" s="168" t="s">
        <v>134</v>
      </c>
      <c r="E17" s="169"/>
      <c r="F17" s="170">
        <v>20.2</v>
      </c>
      <c r="G17" s="171">
        <f>ROUND(E17*F17,2)</f>
        <v>0</v>
      </c>
      <c r="H17" s="146"/>
      <c r="I17" s="146"/>
      <c r="J17" s="146"/>
      <c r="K17" s="146"/>
      <c r="L17" s="146"/>
      <c r="M17" s="146"/>
      <c r="N17" s="146"/>
      <c r="O17" s="146" t="s">
        <v>135</v>
      </c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</row>
    <row r="18" spans="1:33" outlineLevel="2" x14ac:dyDescent="0.25">
      <c r="A18" s="153"/>
      <c r="B18" s="154"/>
      <c r="C18" s="180"/>
      <c r="D18" s="156"/>
      <c r="E18" s="157"/>
      <c r="F18" s="155"/>
      <c r="G18" s="155"/>
      <c r="H18" s="146"/>
      <c r="I18" s="146"/>
      <c r="J18" s="146"/>
      <c r="K18" s="146"/>
      <c r="L18" s="146"/>
      <c r="M18" s="146"/>
      <c r="N18" s="146"/>
      <c r="O18" s="146" t="s">
        <v>136</v>
      </c>
      <c r="P18" s="146">
        <v>5</v>
      </c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</row>
    <row r="19" spans="1:33" outlineLevel="1" x14ac:dyDescent="0.25">
      <c r="A19" s="166">
        <v>6</v>
      </c>
      <c r="B19" s="167" t="s">
        <v>145</v>
      </c>
      <c r="C19" s="179" t="s">
        <v>146</v>
      </c>
      <c r="D19" s="168" t="s">
        <v>147</v>
      </c>
      <c r="E19" s="169"/>
      <c r="F19" s="170">
        <v>17</v>
      </c>
      <c r="G19" s="171">
        <f>ROUND(E19*F19,2)</f>
        <v>0</v>
      </c>
      <c r="H19" s="146"/>
      <c r="I19" s="146"/>
      <c r="J19" s="146"/>
      <c r="K19" s="146"/>
      <c r="L19" s="146"/>
      <c r="M19" s="146"/>
      <c r="N19" s="146"/>
      <c r="O19" s="146" t="s">
        <v>135</v>
      </c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</row>
    <row r="20" spans="1:33" outlineLevel="2" x14ac:dyDescent="0.25">
      <c r="A20" s="153"/>
      <c r="B20" s="154"/>
      <c r="C20" s="180" t="s">
        <v>148</v>
      </c>
      <c r="D20" s="156"/>
      <c r="E20" s="157"/>
      <c r="F20" s="155"/>
      <c r="G20" s="155"/>
      <c r="H20" s="146"/>
      <c r="I20" s="146"/>
      <c r="J20" s="146"/>
      <c r="K20" s="146"/>
      <c r="L20" s="146"/>
      <c r="M20" s="146"/>
      <c r="N20" s="146"/>
      <c r="O20" s="146" t="s">
        <v>136</v>
      </c>
      <c r="P20" s="146">
        <v>0</v>
      </c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</row>
    <row r="21" spans="1:33" outlineLevel="3" x14ac:dyDescent="0.25">
      <c r="A21" s="153"/>
      <c r="B21" s="154"/>
      <c r="C21" s="180" t="s">
        <v>149</v>
      </c>
      <c r="D21" s="156"/>
      <c r="E21" s="157"/>
      <c r="F21" s="155"/>
      <c r="G21" s="155"/>
      <c r="H21" s="146"/>
      <c r="I21" s="146"/>
      <c r="J21" s="146"/>
      <c r="K21" s="146"/>
      <c r="L21" s="146"/>
      <c r="M21" s="146"/>
      <c r="N21" s="146"/>
      <c r="O21" s="146" t="s">
        <v>136</v>
      </c>
      <c r="P21" s="146">
        <v>0</v>
      </c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</row>
    <row r="22" spans="1:33" outlineLevel="3" x14ac:dyDescent="0.25">
      <c r="A22" s="153"/>
      <c r="B22" s="154"/>
      <c r="C22" s="180"/>
      <c r="D22" s="156"/>
      <c r="E22" s="157"/>
      <c r="F22" s="155"/>
      <c r="G22" s="155"/>
      <c r="H22" s="146"/>
      <c r="I22" s="146"/>
      <c r="J22" s="146"/>
      <c r="K22" s="146"/>
      <c r="L22" s="146"/>
      <c r="M22" s="146"/>
      <c r="N22" s="146"/>
      <c r="O22" s="146" t="s">
        <v>136</v>
      </c>
      <c r="P22" s="146">
        <v>0</v>
      </c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</row>
    <row r="23" spans="1:33" x14ac:dyDescent="0.25">
      <c r="A23" s="160" t="s">
        <v>130</v>
      </c>
      <c r="B23" s="161" t="s">
        <v>58</v>
      </c>
      <c r="C23" s="178" t="s">
        <v>59</v>
      </c>
      <c r="D23" s="162"/>
      <c r="E23" s="163"/>
      <c r="F23" s="164"/>
      <c r="G23" s="164">
        <f>SUMIF(O24:O65,"&lt;&gt;NOR",G24:G65)</f>
        <v>0</v>
      </c>
      <c r="O23" t="s">
        <v>131</v>
      </c>
    </row>
    <row r="24" spans="1:33" outlineLevel="1" x14ac:dyDescent="0.25">
      <c r="A24" s="166">
        <v>7</v>
      </c>
      <c r="B24" s="167" t="s">
        <v>150</v>
      </c>
      <c r="C24" s="179" t="s">
        <v>151</v>
      </c>
      <c r="D24" s="168" t="s">
        <v>134</v>
      </c>
      <c r="E24" s="169"/>
      <c r="F24" s="170">
        <v>1567</v>
      </c>
      <c r="G24" s="171">
        <f>ROUND(E24*F24,2)</f>
        <v>0</v>
      </c>
      <c r="H24" s="146"/>
      <c r="I24" s="146"/>
      <c r="J24" s="146"/>
      <c r="K24" s="146"/>
      <c r="L24" s="146"/>
      <c r="M24" s="146"/>
      <c r="N24" s="146"/>
      <c r="O24" s="146" t="s">
        <v>135</v>
      </c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</row>
    <row r="25" spans="1:33" outlineLevel="2" x14ac:dyDescent="0.25">
      <c r="A25" s="153"/>
      <c r="B25" s="154"/>
      <c r="C25" s="180" t="s">
        <v>148</v>
      </c>
      <c r="D25" s="156"/>
      <c r="E25" s="157"/>
      <c r="F25" s="155"/>
      <c r="G25" s="155"/>
      <c r="H25" s="146"/>
      <c r="I25" s="146"/>
      <c r="J25" s="146"/>
      <c r="K25" s="146"/>
      <c r="L25" s="146"/>
      <c r="M25" s="146"/>
      <c r="N25" s="146"/>
      <c r="O25" s="146" t="s">
        <v>136</v>
      </c>
      <c r="P25" s="146">
        <v>0</v>
      </c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outlineLevel="3" x14ac:dyDescent="0.25">
      <c r="A26" s="153"/>
      <c r="B26" s="154"/>
      <c r="C26" s="180" t="s">
        <v>149</v>
      </c>
      <c r="D26" s="156"/>
      <c r="E26" s="157"/>
      <c r="F26" s="155"/>
      <c r="G26" s="155"/>
      <c r="H26" s="146"/>
      <c r="I26" s="146"/>
      <c r="J26" s="146"/>
      <c r="K26" s="146"/>
      <c r="L26" s="146"/>
      <c r="M26" s="146"/>
      <c r="N26" s="146"/>
      <c r="O26" s="146" t="s">
        <v>136</v>
      </c>
      <c r="P26" s="146">
        <v>0</v>
      </c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</row>
    <row r="27" spans="1:33" outlineLevel="3" x14ac:dyDescent="0.25">
      <c r="A27" s="153"/>
      <c r="B27" s="154"/>
      <c r="C27" s="180" t="s">
        <v>152</v>
      </c>
      <c r="D27" s="156"/>
      <c r="E27" s="157"/>
      <c r="F27" s="155"/>
      <c r="G27" s="155"/>
      <c r="H27" s="146"/>
      <c r="I27" s="146"/>
      <c r="J27" s="146"/>
      <c r="K27" s="146"/>
      <c r="L27" s="146"/>
      <c r="M27" s="146"/>
      <c r="N27" s="146"/>
      <c r="O27" s="146" t="s">
        <v>136</v>
      </c>
      <c r="P27" s="146">
        <v>0</v>
      </c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outlineLevel="3" x14ac:dyDescent="0.25">
      <c r="A28" s="153"/>
      <c r="B28" s="154"/>
      <c r="C28" s="180"/>
      <c r="D28" s="156"/>
      <c r="E28" s="157"/>
      <c r="F28" s="155"/>
      <c r="G28" s="155"/>
      <c r="H28" s="146"/>
      <c r="I28" s="146"/>
      <c r="J28" s="146"/>
      <c r="K28" s="146"/>
      <c r="L28" s="146"/>
      <c r="M28" s="146"/>
      <c r="N28" s="146"/>
      <c r="O28" s="146" t="s">
        <v>136</v>
      </c>
      <c r="P28" s="146">
        <v>0</v>
      </c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outlineLevel="3" x14ac:dyDescent="0.25">
      <c r="A29" s="153"/>
      <c r="B29" s="154"/>
      <c r="C29" s="180" t="s">
        <v>153</v>
      </c>
      <c r="D29" s="156"/>
      <c r="E29" s="157"/>
      <c r="F29" s="155"/>
      <c r="G29" s="155"/>
      <c r="H29" s="146"/>
      <c r="I29" s="146"/>
      <c r="J29" s="146"/>
      <c r="K29" s="146"/>
      <c r="L29" s="146"/>
      <c r="M29" s="146"/>
      <c r="N29" s="146"/>
      <c r="O29" s="146" t="s">
        <v>136</v>
      </c>
      <c r="P29" s="146">
        <v>0</v>
      </c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outlineLevel="3" x14ac:dyDescent="0.25">
      <c r="A30" s="153"/>
      <c r="B30" s="154"/>
      <c r="C30" s="180"/>
      <c r="D30" s="156"/>
      <c r="E30" s="157"/>
      <c r="F30" s="155"/>
      <c r="G30" s="155"/>
      <c r="H30" s="146"/>
      <c r="I30" s="146"/>
      <c r="J30" s="146"/>
      <c r="K30" s="146"/>
      <c r="L30" s="146"/>
      <c r="M30" s="146"/>
      <c r="N30" s="146"/>
      <c r="O30" s="146" t="s">
        <v>136</v>
      </c>
      <c r="P30" s="146">
        <v>0</v>
      </c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outlineLevel="3" x14ac:dyDescent="0.25">
      <c r="A31" s="153"/>
      <c r="B31" s="154"/>
      <c r="C31" s="181" t="s">
        <v>154</v>
      </c>
      <c r="D31" s="158"/>
      <c r="E31" s="159"/>
      <c r="F31" s="155"/>
      <c r="G31" s="155"/>
      <c r="H31" s="146"/>
      <c r="I31" s="146"/>
      <c r="J31" s="146"/>
      <c r="K31" s="146"/>
      <c r="L31" s="146"/>
      <c r="M31" s="146"/>
      <c r="N31" s="146"/>
      <c r="O31" s="146" t="s">
        <v>136</v>
      </c>
      <c r="P31" s="146">
        <v>1</v>
      </c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outlineLevel="3" x14ac:dyDescent="0.25">
      <c r="A32" s="153"/>
      <c r="B32" s="154"/>
      <c r="C32" s="180" t="s">
        <v>155</v>
      </c>
      <c r="D32" s="156"/>
      <c r="E32" s="157"/>
      <c r="F32" s="155"/>
      <c r="G32" s="155"/>
      <c r="H32" s="146"/>
      <c r="I32" s="146"/>
      <c r="J32" s="146"/>
      <c r="K32" s="146"/>
      <c r="L32" s="146"/>
      <c r="M32" s="146"/>
      <c r="N32" s="146"/>
      <c r="O32" s="146" t="s">
        <v>136</v>
      </c>
      <c r="P32" s="146">
        <v>0</v>
      </c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outlineLevel="3" x14ac:dyDescent="0.25">
      <c r="A33" s="153"/>
      <c r="B33" s="154"/>
      <c r="C33" s="180"/>
      <c r="D33" s="156"/>
      <c r="E33" s="157"/>
      <c r="F33" s="155"/>
      <c r="G33" s="155"/>
      <c r="H33" s="146"/>
      <c r="I33" s="146"/>
      <c r="J33" s="146"/>
      <c r="K33" s="146"/>
      <c r="L33" s="146"/>
      <c r="M33" s="146"/>
      <c r="N33" s="146"/>
      <c r="O33" s="146" t="s">
        <v>136</v>
      </c>
      <c r="P33" s="146">
        <v>0</v>
      </c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outlineLevel="3" x14ac:dyDescent="0.25">
      <c r="A34" s="153"/>
      <c r="B34" s="154"/>
      <c r="C34" s="180"/>
      <c r="D34" s="156"/>
      <c r="E34" s="157"/>
      <c r="F34" s="155"/>
      <c r="G34" s="155"/>
      <c r="H34" s="146"/>
      <c r="I34" s="146"/>
      <c r="J34" s="146"/>
      <c r="K34" s="146"/>
      <c r="L34" s="146"/>
      <c r="M34" s="146"/>
      <c r="N34" s="146"/>
      <c r="O34" s="146" t="s">
        <v>136</v>
      </c>
      <c r="P34" s="146">
        <v>0</v>
      </c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outlineLevel="3" x14ac:dyDescent="0.25">
      <c r="A35" s="153"/>
      <c r="B35" s="154"/>
      <c r="C35" s="181" t="s">
        <v>154</v>
      </c>
      <c r="D35" s="158"/>
      <c r="E35" s="159"/>
      <c r="F35" s="155"/>
      <c r="G35" s="155"/>
      <c r="H35" s="146"/>
      <c r="I35" s="146"/>
      <c r="J35" s="146"/>
      <c r="K35" s="146"/>
      <c r="L35" s="146"/>
      <c r="M35" s="146"/>
      <c r="N35" s="146"/>
      <c r="O35" s="146" t="s">
        <v>136</v>
      </c>
      <c r="P35" s="146">
        <v>1</v>
      </c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outlineLevel="3" x14ac:dyDescent="0.25">
      <c r="A36" s="153"/>
      <c r="B36" s="154"/>
      <c r="C36" s="180" t="s">
        <v>156</v>
      </c>
      <c r="D36" s="156"/>
      <c r="E36" s="157"/>
      <c r="F36" s="155"/>
      <c r="G36" s="155"/>
      <c r="H36" s="146"/>
      <c r="I36" s="146"/>
      <c r="J36" s="146"/>
      <c r="K36" s="146"/>
      <c r="L36" s="146"/>
      <c r="M36" s="146"/>
      <c r="N36" s="146"/>
      <c r="O36" s="146" t="s">
        <v>136</v>
      </c>
      <c r="P36" s="146">
        <v>0</v>
      </c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outlineLevel="3" x14ac:dyDescent="0.25">
      <c r="A37" s="153"/>
      <c r="B37" s="154"/>
      <c r="C37" s="180"/>
      <c r="D37" s="156"/>
      <c r="E37" s="157"/>
      <c r="F37" s="155"/>
      <c r="G37" s="155"/>
      <c r="H37" s="146"/>
      <c r="I37" s="146"/>
      <c r="J37" s="146"/>
      <c r="K37" s="146"/>
      <c r="L37" s="146"/>
      <c r="M37" s="146"/>
      <c r="N37" s="146"/>
      <c r="O37" s="146" t="s">
        <v>136</v>
      </c>
      <c r="P37" s="146">
        <v>0</v>
      </c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outlineLevel="3" x14ac:dyDescent="0.25">
      <c r="A38" s="153"/>
      <c r="B38" s="154"/>
      <c r="C38" s="180"/>
      <c r="D38" s="156"/>
      <c r="E38" s="157"/>
      <c r="F38" s="155"/>
      <c r="G38" s="155"/>
      <c r="H38" s="146"/>
      <c r="I38" s="146"/>
      <c r="J38" s="146"/>
      <c r="K38" s="146"/>
      <c r="L38" s="146"/>
      <c r="M38" s="146"/>
      <c r="N38" s="146"/>
      <c r="O38" s="146" t="s">
        <v>136</v>
      </c>
      <c r="P38" s="146">
        <v>0</v>
      </c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outlineLevel="1" x14ac:dyDescent="0.25">
      <c r="A39" s="166">
        <v>8</v>
      </c>
      <c r="B39" s="167" t="s">
        <v>157</v>
      </c>
      <c r="C39" s="179" t="s">
        <v>158</v>
      </c>
      <c r="D39" s="168" t="s">
        <v>134</v>
      </c>
      <c r="E39" s="169"/>
      <c r="F39" s="170">
        <v>4150</v>
      </c>
      <c r="G39" s="171">
        <f>ROUND(E39*F39,2)</f>
        <v>0</v>
      </c>
      <c r="H39" s="146"/>
      <c r="I39" s="146"/>
      <c r="J39" s="146"/>
      <c r="K39" s="146"/>
      <c r="L39" s="146"/>
      <c r="M39" s="146"/>
      <c r="N39" s="146"/>
      <c r="O39" s="146" t="s">
        <v>135</v>
      </c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outlineLevel="2" x14ac:dyDescent="0.25">
      <c r="A40" s="153"/>
      <c r="B40" s="154"/>
      <c r="C40" s="180" t="s">
        <v>148</v>
      </c>
      <c r="D40" s="156"/>
      <c r="E40" s="157"/>
      <c r="F40" s="155"/>
      <c r="G40" s="155"/>
      <c r="H40" s="146"/>
      <c r="I40" s="146"/>
      <c r="J40" s="146"/>
      <c r="K40" s="146"/>
      <c r="L40" s="146"/>
      <c r="M40" s="146"/>
      <c r="N40" s="146"/>
      <c r="O40" s="146" t="s">
        <v>136</v>
      </c>
      <c r="P40" s="146">
        <v>0</v>
      </c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outlineLevel="3" x14ac:dyDescent="0.25">
      <c r="A41" s="153"/>
      <c r="B41" s="154"/>
      <c r="C41" s="180" t="s">
        <v>149</v>
      </c>
      <c r="D41" s="156"/>
      <c r="E41" s="157"/>
      <c r="F41" s="155"/>
      <c r="G41" s="155"/>
      <c r="H41" s="146"/>
      <c r="I41" s="146"/>
      <c r="J41" s="146"/>
      <c r="K41" s="146"/>
      <c r="L41" s="146"/>
      <c r="M41" s="146"/>
      <c r="N41" s="146"/>
      <c r="O41" s="146" t="s">
        <v>136</v>
      </c>
      <c r="P41" s="146">
        <v>0</v>
      </c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outlineLevel="3" x14ac:dyDescent="0.25">
      <c r="A42" s="153"/>
      <c r="B42" s="154"/>
      <c r="C42" s="180" t="s">
        <v>159</v>
      </c>
      <c r="D42" s="156"/>
      <c r="E42" s="157"/>
      <c r="F42" s="155"/>
      <c r="G42" s="155"/>
      <c r="H42" s="146"/>
      <c r="I42" s="146"/>
      <c r="J42" s="146"/>
      <c r="K42" s="146"/>
      <c r="L42" s="146"/>
      <c r="M42" s="146"/>
      <c r="N42" s="146"/>
      <c r="O42" s="146" t="s">
        <v>136</v>
      </c>
      <c r="P42" s="146">
        <v>0</v>
      </c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outlineLevel="3" x14ac:dyDescent="0.25">
      <c r="A43" s="153"/>
      <c r="B43" s="154"/>
      <c r="C43" s="180"/>
      <c r="D43" s="156"/>
      <c r="E43" s="157"/>
      <c r="F43" s="155"/>
      <c r="G43" s="155"/>
      <c r="H43" s="146"/>
      <c r="I43" s="146"/>
      <c r="J43" s="146"/>
      <c r="K43" s="146"/>
      <c r="L43" s="146"/>
      <c r="M43" s="146"/>
      <c r="N43" s="146"/>
      <c r="O43" s="146" t="s">
        <v>136</v>
      </c>
      <c r="P43" s="146">
        <v>0</v>
      </c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outlineLevel="3" x14ac:dyDescent="0.25">
      <c r="A44" s="153"/>
      <c r="B44" s="154"/>
      <c r="C44" s="181" t="s">
        <v>154</v>
      </c>
      <c r="D44" s="158"/>
      <c r="E44" s="159"/>
      <c r="F44" s="155"/>
      <c r="G44" s="155"/>
      <c r="H44" s="146"/>
      <c r="I44" s="146"/>
      <c r="J44" s="146"/>
      <c r="K44" s="146"/>
      <c r="L44" s="146"/>
      <c r="M44" s="146"/>
      <c r="N44" s="146"/>
      <c r="O44" s="146" t="s">
        <v>136</v>
      </c>
      <c r="P44" s="146">
        <v>1</v>
      </c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outlineLevel="3" x14ac:dyDescent="0.25">
      <c r="A45" s="153"/>
      <c r="B45" s="154"/>
      <c r="C45" s="180" t="s">
        <v>156</v>
      </c>
      <c r="D45" s="156"/>
      <c r="E45" s="157"/>
      <c r="F45" s="155"/>
      <c r="G45" s="155"/>
      <c r="H45" s="146"/>
      <c r="I45" s="146"/>
      <c r="J45" s="146"/>
      <c r="K45" s="146"/>
      <c r="L45" s="146"/>
      <c r="M45" s="146"/>
      <c r="N45" s="146"/>
      <c r="O45" s="146" t="s">
        <v>136</v>
      </c>
      <c r="P45" s="146">
        <v>0</v>
      </c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outlineLevel="3" x14ac:dyDescent="0.25">
      <c r="A46" s="153"/>
      <c r="B46" s="154"/>
      <c r="C46" s="180"/>
      <c r="D46" s="156"/>
      <c r="E46" s="157"/>
      <c r="F46" s="155"/>
      <c r="G46" s="155"/>
      <c r="H46" s="146"/>
      <c r="I46" s="146"/>
      <c r="J46" s="146"/>
      <c r="K46" s="146"/>
      <c r="L46" s="146"/>
      <c r="M46" s="146"/>
      <c r="N46" s="146"/>
      <c r="O46" s="146" t="s">
        <v>136</v>
      </c>
      <c r="P46" s="146">
        <v>0</v>
      </c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outlineLevel="1" x14ac:dyDescent="0.25">
      <c r="A47" s="166">
        <v>9</v>
      </c>
      <c r="B47" s="167" t="s">
        <v>160</v>
      </c>
      <c r="C47" s="179" t="s">
        <v>161</v>
      </c>
      <c r="D47" s="168" t="s">
        <v>147</v>
      </c>
      <c r="E47" s="169"/>
      <c r="F47" s="170">
        <v>1083</v>
      </c>
      <c r="G47" s="171">
        <f>ROUND(E47*F47,2)</f>
        <v>0</v>
      </c>
      <c r="H47" s="146"/>
      <c r="I47" s="146"/>
      <c r="J47" s="146"/>
      <c r="K47" s="146"/>
      <c r="L47" s="146"/>
      <c r="M47" s="146"/>
      <c r="N47" s="146"/>
      <c r="O47" s="146" t="s">
        <v>135</v>
      </c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outlineLevel="2" x14ac:dyDescent="0.25">
      <c r="A48" s="153"/>
      <c r="B48" s="154"/>
      <c r="C48" s="180" t="s">
        <v>148</v>
      </c>
      <c r="D48" s="156"/>
      <c r="E48" s="157"/>
      <c r="F48" s="155"/>
      <c r="G48" s="155"/>
      <c r="H48" s="146"/>
      <c r="I48" s="146"/>
      <c r="J48" s="146"/>
      <c r="K48" s="146"/>
      <c r="L48" s="146"/>
      <c r="M48" s="146"/>
      <c r="N48" s="146"/>
      <c r="O48" s="146" t="s">
        <v>136</v>
      </c>
      <c r="P48" s="146">
        <v>0</v>
      </c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outlineLevel="3" x14ac:dyDescent="0.25">
      <c r="A49" s="153"/>
      <c r="B49" s="154"/>
      <c r="C49" s="180" t="s">
        <v>149</v>
      </c>
      <c r="D49" s="156"/>
      <c r="E49" s="157"/>
      <c r="F49" s="155"/>
      <c r="G49" s="155"/>
      <c r="H49" s="146"/>
      <c r="I49" s="146"/>
      <c r="J49" s="146"/>
      <c r="K49" s="146"/>
      <c r="L49" s="146"/>
      <c r="M49" s="146"/>
      <c r="N49" s="146"/>
      <c r="O49" s="146" t="s">
        <v>136</v>
      </c>
      <c r="P49" s="146">
        <v>0</v>
      </c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outlineLevel="3" x14ac:dyDescent="0.25">
      <c r="A50" s="153"/>
      <c r="B50" s="154"/>
      <c r="C50" s="180"/>
      <c r="D50" s="156"/>
      <c r="E50" s="157"/>
      <c r="F50" s="155"/>
      <c r="G50" s="155"/>
      <c r="H50" s="146"/>
      <c r="I50" s="146"/>
      <c r="J50" s="146"/>
      <c r="K50" s="146"/>
      <c r="L50" s="146"/>
      <c r="M50" s="146"/>
      <c r="N50" s="146"/>
      <c r="O50" s="146" t="s">
        <v>136</v>
      </c>
      <c r="P50" s="146">
        <v>0</v>
      </c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outlineLevel="1" x14ac:dyDescent="0.25">
      <c r="A51" s="166">
        <v>10</v>
      </c>
      <c r="B51" s="167" t="s">
        <v>162</v>
      </c>
      <c r="C51" s="179" t="s">
        <v>163</v>
      </c>
      <c r="D51" s="168" t="s">
        <v>147</v>
      </c>
      <c r="E51" s="169"/>
      <c r="F51" s="170">
        <v>167</v>
      </c>
      <c r="G51" s="171">
        <f>ROUND(E51*F51,2)</f>
        <v>0</v>
      </c>
      <c r="H51" s="146"/>
      <c r="I51" s="146"/>
      <c r="J51" s="146"/>
      <c r="K51" s="146"/>
      <c r="L51" s="146"/>
      <c r="M51" s="146"/>
      <c r="N51" s="146"/>
      <c r="O51" s="146" t="s">
        <v>135</v>
      </c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outlineLevel="2" x14ac:dyDescent="0.25">
      <c r="A52" s="153"/>
      <c r="B52" s="154"/>
      <c r="C52" s="243" t="s">
        <v>164</v>
      </c>
      <c r="D52" s="244"/>
      <c r="E52" s="244"/>
      <c r="F52" s="244"/>
      <c r="G52" s="244"/>
      <c r="H52" s="146"/>
      <c r="I52" s="146"/>
      <c r="J52" s="146"/>
      <c r="K52" s="146"/>
      <c r="L52" s="146"/>
      <c r="M52" s="146"/>
      <c r="N52" s="146"/>
      <c r="O52" s="146" t="s">
        <v>165</v>
      </c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outlineLevel="2" x14ac:dyDescent="0.25">
      <c r="A53" s="153"/>
      <c r="B53" s="154"/>
      <c r="C53" s="180" t="s">
        <v>148</v>
      </c>
      <c r="D53" s="156"/>
      <c r="E53" s="157"/>
      <c r="F53" s="155"/>
      <c r="G53" s="155"/>
      <c r="H53" s="146"/>
      <c r="I53" s="146"/>
      <c r="J53" s="146"/>
      <c r="K53" s="146"/>
      <c r="L53" s="146"/>
      <c r="M53" s="146"/>
      <c r="N53" s="146"/>
      <c r="O53" s="146" t="s">
        <v>136</v>
      </c>
      <c r="P53" s="146">
        <v>0</v>
      </c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outlineLevel="3" x14ac:dyDescent="0.25">
      <c r="A54" s="153"/>
      <c r="B54" s="154"/>
      <c r="C54" s="180" t="s">
        <v>149</v>
      </c>
      <c r="D54" s="156"/>
      <c r="E54" s="157"/>
      <c r="F54" s="155"/>
      <c r="G54" s="155"/>
      <c r="H54" s="146"/>
      <c r="I54" s="146"/>
      <c r="J54" s="146"/>
      <c r="K54" s="146"/>
      <c r="L54" s="146"/>
      <c r="M54" s="146"/>
      <c r="N54" s="146"/>
      <c r="O54" s="146" t="s">
        <v>136</v>
      </c>
      <c r="P54" s="146">
        <v>0</v>
      </c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outlineLevel="3" x14ac:dyDescent="0.25">
      <c r="A55" s="153"/>
      <c r="B55" s="154"/>
      <c r="C55" s="180"/>
      <c r="D55" s="156"/>
      <c r="E55" s="157"/>
      <c r="F55" s="155"/>
      <c r="G55" s="155"/>
      <c r="H55" s="146"/>
      <c r="I55" s="146"/>
      <c r="J55" s="146"/>
      <c r="K55" s="146"/>
      <c r="L55" s="146"/>
      <c r="M55" s="146"/>
      <c r="N55" s="146"/>
      <c r="O55" s="146" t="s">
        <v>136</v>
      </c>
      <c r="P55" s="146">
        <v>0</v>
      </c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ht="20.399999999999999" outlineLevel="1" x14ac:dyDescent="0.25">
      <c r="A56" s="166">
        <v>11</v>
      </c>
      <c r="B56" s="167" t="s">
        <v>166</v>
      </c>
      <c r="C56" s="179" t="s">
        <v>167</v>
      </c>
      <c r="D56" s="168" t="s">
        <v>168</v>
      </c>
      <c r="E56" s="169"/>
      <c r="F56" s="170">
        <v>41390</v>
      </c>
      <c r="G56" s="171">
        <f>ROUND(E56*F56,2)</f>
        <v>0</v>
      </c>
      <c r="H56" s="146"/>
      <c r="I56" s="146"/>
      <c r="J56" s="146"/>
      <c r="K56" s="146"/>
      <c r="L56" s="146"/>
      <c r="M56" s="146"/>
      <c r="N56" s="146"/>
      <c r="O56" s="146" t="s">
        <v>135</v>
      </c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outlineLevel="2" x14ac:dyDescent="0.25">
      <c r="A57" s="153"/>
      <c r="B57" s="154"/>
      <c r="C57" s="180" t="s">
        <v>148</v>
      </c>
      <c r="D57" s="156"/>
      <c r="E57" s="157"/>
      <c r="F57" s="155"/>
      <c r="G57" s="155"/>
      <c r="H57" s="146"/>
      <c r="I57" s="146"/>
      <c r="J57" s="146"/>
      <c r="K57" s="146"/>
      <c r="L57" s="146"/>
      <c r="M57" s="146"/>
      <c r="N57" s="146"/>
      <c r="O57" s="146" t="s">
        <v>136</v>
      </c>
      <c r="P57" s="146">
        <v>0</v>
      </c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outlineLevel="3" x14ac:dyDescent="0.25">
      <c r="A58" s="153"/>
      <c r="B58" s="154"/>
      <c r="C58" s="180" t="s">
        <v>149</v>
      </c>
      <c r="D58" s="156"/>
      <c r="E58" s="157"/>
      <c r="F58" s="155"/>
      <c r="G58" s="155"/>
      <c r="H58" s="146"/>
      <c r="I58" s="146"/>
      <c r="J58" s="146"/>
      <c r="K58" s="146"/>
      <c r="L58" s="146"/>
      <c r="M58" s="146"/>
      <c r="N58" s="146"/>
      <c r="O58" s="146" t="s">
        <v>136</v>
      </c>
      <c r="P58" s="146">
        <v>0</v>
      </c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outlineLevel="3" x14ac:dyDescent="0.25">
      <c r="A59" s="153"/>
      <c r="B59" s="154"/>
      <c r="C59" s="180" t="s">
        <v>159</v>
      </c>
      <c r="D59" s="156"/>
      <c r="E59" s="157"/>
      <c r="F59" s="155"/>
      <c r="G59" s="155"/>
      <c r="H59" s="146"/>
      <c r="I59" s="146"/>
      <c r="J59" s="146"/>
      <c r="K59" s="146"/>
      <c r="L59" s="146"/>
      <c r="M59" s="146"/>
      <c r="N59" s="146"/>
      <c r="O59" s="146" t="s">
        <v>136</v>
      </c>
      <c r="P59" s="146">
        <v>0</v>
      </c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outlineLevel="3" x14ac:dyDescent="0.25">
      <c r="A60" s="153"/>
      <c r="B60" s="154"/>
      <c r="C60" s="180"/>
      <c r="D60" s="156"/>
      <c r="E60" s="157"/>
      <c r="F60" s="155"/>
      <c r="G60" s="155"/>
      <c r="H60" s="146"/>
      <c r="I60" s="146"/>
      <c r="J60" s="146"/>
      <c r="K60" s="146"/>
      <c r="L60" s="146"/>
      <c r="M60" s="146"/>
      <c r="N60" s="146"/>
      <c r="O60" s="146" t="s">
        <v>136</v>
      </c>
      <c r="P60" s="146">
        <v>0</v>
      </c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outlineLevel="1" x14ac:dyDescent="0.25">
      <c r="A61" s="166">
        <v>12</v>
      </c>
      <c r="B61" s="167" t="s">
        <v>169</v>
      </c>
      <c r="C61" s="179" t="s">
        <v>170</v>
      </c>
      <c r="D61" s="168" t="s">
        <v>147</v>
      </c>
      <c r="E61" s="169"/>
      <c r="F61" s="170">
        <v>146</v>
      </c>
      <c r="G61" s="171">
        <f>ROUND(E61*F61,2)</f>
        <v>0</v>
      </c>
      <c r="H61" s="146"/>
      <c r="I61" s="146"/>
      <c r="J61" s="146"/>
      <c r="K61" s="146"/>
      <c r="L61" s="146"/>
      <c r="M61" s="146"/>
      <c r="N61" s="146"/>
      <c r="O61" s="146" t="s">
        <v>135</v>
      </c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outlineLevel="2" x14ac:dyDescent="0.25">
      <c r="A62" s="153"/>
      <c r="B62" s="154"/>
      <c r="C62" s="180" t="s">
        <v>155</v>
      </c>
      <c r="D62" s="156"/>
      <c r="E62" s="157"/>
      <c r="F62" s="155"/>
      <c r="G62" s="155"/>
      <c r="H62" s="146"/>
      <c r="I62" s="146"/>
      <c r="J62" s="146"/>
      <c r="K62" s="146"/>
      <c r="L62" s="146"/>
      <c r="M62" s="146"/>
      <c r="N62" s="146"/>
      <c r="O62" s="146" t="s">
        <v>136</v>
      </c>
      <c r="P62" s="146">
        <v>0</v>
      </c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outlineLevel="3" x14ac:dyDescent="0.25">
      <c r="A63" s="153"/>
      <c r="B63" s="154"/>
      <c r="C63" s="180"/>
      <c r="D63" s="156"/>
      <c r="E63" s="157"/>
      <c r="F63" s="155"/>
      <c r="G63" s="155"/>
      <c r="H63" s="146"/>
      <c r="I63" s="146"/>
      <c r="J63" s="146"/>
      <c r="K63" s="146"/>
      <c r="L63" s="146"/>
      <c r="M63" s="146"/>
      <c r="N63" s="146"/>
      <c r="O63" s="146" t="s">
        <v>136</v>
      </c>
      <c r="P63" s="146">
        <v>0</v>
      </c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ht="20.399999999999999" outlineLevel="1" x14ac:dyDescent="0.25">
      <c r="A64" s="166">
        <v>13</v>
      </c>
      <c r="B64" s="167" t="s">
        <v>171</v>
      </c>
      <c r="C64" s="179" t="s">
        <v>172</v>
      </c>
      <c r="D64" s="168" t="s">
        <v>173</v>
      </c>
      <c r="E64" s="169"/>
      <c r="F64" s="170">
        <v>694</v>
      </c>
      <c r="G64" s="171">
        <f>ROUND(E64*F64,2)</f>
        <v>0</v>
      </c>
      <c r="H64" s="146"/>
      <c r="I64" s="146"/>
      <c r="J64" s="146"/>
      <c r="K64" s="146"/>
      <c r="L64" s="146"/>
      <c r="M64" s="146"/>
      <c r="N64" s="146"/>
      <c r="O64" s="146" t="s">
        <v>174</v>
      </c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outlineLevel="2" x14ac:dyDescent="0.25">
      <c r="A65" s="153"/>
      <c r="B65" s="154"/>
      <c r="C65" s="180"/>
      <c r="D65" s="156"/>
      <c r="E65" s="157"/>
      <c r="F65" s="155"/>
      <c r="G65" s="155"/>
      <c r="H65" s="146"/>
      <c r="I65" s="146"/>
      <c r="J65" s="146"/>
      <c r="K65" s="146"/>
      <c r="L65" s="146"/>
      <c r="M65" s="146"/>
      <c r="N65" s="146"/>
      <c r="O65" s="146" t="s">
        <v>136</v>
      </c>
      <c r="P65" s="146">
        <v>0</v>
      </c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x14ac:dyDescent="0.25">
      <c r="A66" s="160" t="s">
        <v>130</v>
      </c>
      <c r="B66" s="161" t="s">
        <v>60</v>
      </c>
      <c r="C66" s="178" t="s">
        <v>61</v>
      </c>
      <c r="D66" s="162"/>
      <c r="E66" s="163"/>
      <c r="F66" s="164"/>
      <c r="G66" s="164">
        <f>SUMIF(O67:O113,"&lt;&gt;NOR",G67:G113)</f>
        <v>0</v>
      </c>
      <c r="O66" t="s">
        <v>131</v>
      </c>
    </row>
    <row r="67" spans="1:33" outlineLevel="1" x14ac:dyDescent="0.25">
      <c r="A67" s="166">
        <v>14</v>
      </c>
      <c r="B67" s="167" t="s">
        <v>175</v>
      </c>
      <c r="C67" s="179" t="s">
        <v>176</v>
      </c>
      <c r="D67" s="168" t="s">
        <v>147</v>
      </c>
      <c r="E67" s="169"/>
      <c r="F67" s="170">
        <v>3180</v>
      </c>
      <c r="G67" s="171">
        <f>ROUND(E67*F67,2)</f>
        <v>0</v>
      </c>
      <c r="H67" s="146"/>
      <c r="I67" s="146"/>
      <c r="J67" s="146"/>
      <c r="K67" s="146"/>
      <c r="L67" s="146"/>
      <c r="M67" s="146"/>
      <c r="N67" s="146"/>
      <c r="O67" s="146" t="s">
        <v>135</v>
      </c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outlineLevel="2" x14ac:dyDescent="0.25">
      <c r="A68" s="153"/>
      <c r="B68" s="154"/>
      <c r="C68" s="180" t="s">
        <v>177</v>
      </c>
      <c r="D68" s="156"/>
      <c r="E68" s="157"/>
      <c r="F68" s="155"/>
      <c r="G68" s="155"/>
      <c r="H68" s="146"/>
      <c r="I68" s="146"/>
      <c r="J68" s="146"/>
      <c r="K68" s="146"/>
      <c r="L68" s="146"/>
      <c r="M68" s="146"/>
      <c r="N68" s="146"/>
      <c r="O68" s="146" t="s">
        <v>136</v>
      </c>
      <c r="P68" s="146">
        <v>0</v>
      </c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outlineLevel="3" x14ac:dyDescent="0.25">
      <c r="A69" s="153"/>
      <c r="B69" s="154"/>
      <c r="C69" s="180"/>
      <c r="D69" s="156"/>
      <c r="E69" s="157"/>
      <c r="F69" s="155"/>
      <c r="G69" s="155"/>
      <c r="H69" s="146"/>
      <c r="I69" s="146"/>
      <c r="J69" s="146"/>
      <c r="K69" s="146"/>
      <c r="L69" s="146"/>
      <c r="M69" s="146"/>
      <c r="N69" s="146"/>
      <c r="O69" s="146" t="s">
        <v>136</v>
      </c>
      <c r="P69" s="146">
        <v>0</v>
      </c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outlineLevel="3" x14ac:dyDescent="0.25">
      <c r="A70" s="153"/>
      <c r="B70" s="154"/>
      <c r="C70" s="180" t="s">
        <v>178</v>
      </c>
      <c r="D70" s="156"/>
      <c r="E70" s="157"/>
      <c r="F70" s="155"/>
      <c r="G70" s="155"/>
      <c r="H70" s="146"/>
      <c r="I70" s="146"/>
      <c r="J70" s="146"/>
      <c r="K70" s="146"/>
      <c r="L70" s="146"/>
      <c r="M70" s="146"/>
      <c r="N70" s="146"/>
      <c r="O70" s="146" t="s">
        <v>136</v>
      </c>
      <c r="P70" s="146">
        <v>0</v>
      </c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outlineLevel="3" x14ac:dyDescent="0.25">
      <c r="A71" s="153"/>
      <c r="B71" s="154"/>
      <c r="C71" s="180"/>
      <c r="D71" s="156"/>
      <c r="E71" s="157"/>
      <c r="F71" s="155"/>
      <c r="G71" s="155"/>
      <c r="H71" s="146"/>
      <c r="I71" s="146"/>
      <c r="J71" s="146"/>
      <c r="K71" s="146"/>
      <c r="L71" s="146"/>
      <c r="M71" s="146"/>
      <c r="N71" s="146"/>
      <c r="O71" s="146" t="s">
        <v>136</v>
      </c>
      <c r="P71" s="146">
        <v>0</v>
      </c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outlineLevel="3" x14ac:dyDescent="0.25">
      <c r="A72" s="153"/>
      <c r="B72" s="154"/>
      <c r="C72" s="180" t="s">
        <v>179</v>
      </c>
      <c r="D72" s="156"/>
      <c r="E72" s="157"/>
      <c r="F72" s="155"/>
      <c r="G72" s="155"/>
      <c r="H72" s="146"/>
      <c r="I72" s="146"/>
      <c r="J72" s="146"/>
      <c r="K72" s="146"/>
      <c r="L72" s="146"/>
      <c r="M72" s="146"/>
      <c r="N72" s="146"/>
      <c r="O72" s="146" t="s">
        <v>136</v>
      </c>
      <c r="P72" s="146">
        <v>0</v>
      </c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outlineLevel="3" x14ac:dyDescent="0.25">
      <c r="A73" s="153"/>
      <c r="B73" s="154"/>
      <c r="C73" s="180"/>
      <c r="D73" s="156"/>
      <c r="E73" s="157"/>
      <c r="F73" s="155"/>
      <c r="G73" s="155"/>
      <c r="H73" s="146"/>
      <c r="I73" s="146"/>
      <c r="J73" s="146"/>
      <c r="K73" s="146"/>
      <c r="L73" s="146"/>
      <c r="M73" s="146"/>
      <c r="N73" s="146"/>
      <c r="O73" s="146" t="s">
        <v>136</v>
      </c>
      <c r="P73" s="146">
        <v>0</v>
      </c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outlineLevel="3" x14ac:dyDescent="0.25">
      <c r="A74" s="153"/>
      <c r="B74" s="154"/>
      <c r="C74" s="181" t="s">
        <v>154</v>
      </c>
      <c r="D74" s="158"/>
      <c r="E74" s="159"/>
      <c r="F74" s="155"/>
      <c r="G74" s="155"/>
      <c r="H74" s="146"/>
      <c r="I74" s="146"/>
      <c r="J74" s="146"/>
      <c r="K74" s="146"/>
      <c r="L74" s="146"/>
      <c r="M74" s="146"/>
      <c r="N74" s="146"/>
      <c r="O74" s="146" t="s">
        <v>136</v>
      </c>
      <c r="P74" s="146">
        <v>1</v>
      </c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outlineLevel="3" x14ac:dyDescent="0.25">
      <c r="A75" s="153"/>
      <c r="B75" s="154"/>
      <c r="C75" s="180" t="s">
        <v>180</v>
      </c>
      <c r="D75" s="156"/>
      <c r="E75" s="157"/>
      <c r="F75" s="155"/>
      <c r="G75" s="155"/>
      <c r="H75" s="146"/>
      <c r="I75" s="146"/>
      <c r="J75" s="146"/>
      <c r="K75" s="146"/>
      <c r="L75" s="146"/>
      <c r="M75" s="146"/>
      <c r="N75" s="146"/>
      <c r="O75" s="146" t="s">
        <v>136</v>
      </c>
      <c r="P75" s="146">
        <v>0</v>
      </c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outlineLevel="3" x14ac:dyDescent="0.25">
      <c r="A76" s="153"/>
      <c r="B76" s="154"/>
      <c r="C76" s="180" t="s">
        <v>406</v>
      </c>
      <c r="D76" s="156"/>
      <c r="E76" s="157"/>
      <c r="F76" s="155"/>
      <c r="G76" s="155"/>
      <c r="H76" s="146"/>
      <c r="I76" s="146"/>
      <c r="J76" s="146"/>
      <c r="K76" s="146"/>
      <c r="L76" s="146"/>
      <c r="M76" s="146"/>
      <c r="N76" s="146"/>
      <c r="O76" s="146" t="s">
        <v>136</v>
      </c>
      <c r="P76" s="146">
        <v>0</v>
      </c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outlineLevel="3" x14ac:dyDescent="0.25">
      <c r="A77" s="153"/>
      <c r="B77" s="154"/>
      <c r="C77" s="180" t="s">
        <v>407</v>
      </c>
      <c r="D77" s="156"/>
      <c r="E77" s="157"/>
      <c r="F77" s="155"/>
      <c r="G77" s="155"/>
      <c r="H77" s="146"/>
      <c r="I77" s="146"/>
      <c r="J77" s="146"/>
      <c r="K77" s="146"/>
      <c r="L77" s="146"/>
      <c r="M77" s="146"/>
      <c r="N77" s="146"/>
      <c r="O77" s="146" t="s">
        <v>136</v>
      </c>
      <c r="P77" s="146">
        <v>0</v>
      </c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outlineLevel="3" x14ac:dyDescent="0.25">
      <c r="A78" s="153"/>
      <c r="B78" s="154"/>
      <c r="C78" s="180" t="s">
        <v>408</v>
      </c>
      <c r="D78" s="156"/>
      <c r="E78" s="157"/>
      <c r="F78" s="155"/>
      <c r="G78" s="155"/>
      <c r="H78" s="146"/>
      <c r="I78" s="146"/>
      <c r="J78" s="146"/>
      <c r="K78" s="146"/>
      <c r="L78" s="146"/>
      <c r="M78" s="146"/>
      <c r="N78" s="146"/>
      <c r="O78" s="146" t="s">
        <v>136</v>
      </c>
      <c r="P78" s="146">
        <v>0</v>
      </c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outlineLevel="3" x14ac:dyDescent="0.25">
      <c r="A79" s="153"/>
      <c r="B79" s="154"/>
      <c r="C79" s="180" t="s">
        <v>409</v>
      </c>
      <c r="D79" s="156"/>
      <c r="E79" s="157"/>
      <c r="F79" s="155"/>
      <c r="G79" s="155"/>
      <c r="H79" s="146"/>
      <c r="I79" s="146"/>
      <c r="J79" s="146"/>
      <c r="K79" s="146"/>
      <c r="L79" s="146"/>
      <c r="M79" s="146"/>
      <c r="N79" s="146"/>
      <c r="O79" s="146" t="s">
        <v>136</v>
      </c>
      <c r="P79" s="146">
        <v>0</v>
      </c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outlineLevel="3" x14ac:dyDescent="0.25">
      <c r="A80" s="153"/>
      <c r="B80" s="154"/>
      <c r="C80" s="181" t="s">
        <v>154</v>
      </c>
      <c r="D80" s="158"/>
      <c r="E80" s="159"/>
      <c r="F80" s="155"/>
      <c r="G80" s="155"/>
      <c r="H80" s="146"/>
      <c r="I80" s="146"/>
      <c r="J80" s="146"/>
      <c r="K80" s="146"/>
      <c r="L80" s="146"/>
      <c r="M80" s="146"/>
      <c r="N80" s="146"/>
      <c r="O80" s="146" t="s">
        <v>136</v>
      </c>
      <c r="P80" s="146">
        <v>1</v>
      </c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outlineLevel="3" x14ac:dyDescent="0.25">
      <c r="A81" s="153"/>
      <c r="B81" s="154"/>
      <c r="C81" s="180" t="s">
        <v>181</v>
      </c>
      <c r="D81" s="156"/>
      <c r="E81" s="157"/>
      <c r="F81" s="155"/>
      <c r="G81" s="155"/>
      <c r="H81" s="146"/>
      <c r="I81" s="146"/>
      <c r="J81" s="146"/>
      <c r="K81" s="146"/>
      <c r="L81" s="146"/>
      <c r="M81" s="146"/>
      <c r="N81" s="146"/>
      <c r="O81" s="146" t="s">
        <v>136</v>
      </c>
      <c r="P81" s="146">
        <v>0</v>
      </c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</row>
    <row r="82" spans="1:33" outlineLevel="3" x14ac:dyDescent="0.25">
      <c r="A82" s="153"/>
      <c r="B82" s="154"/>
      <c r="C82" s="180" t="s">
        <v>182</v>
      </c>
      <c r="D82" s="156"/>
      <c r="E82" s="157"/>
      <c r="F82" s="155"/>
      <c r="G82" s="155"/>
      <c r="H82" s="146"/>
      <c r="I82" s="146"/>
      <c r="J82" s="146"/>
      <c r="K82" s="146"/>
      <c r="L82" s="146"/>
      <c r="M82" s="146"/>
      <c r="N82" s="146"/>
      <c r="O82" s="146" t="s">
        <v>136</v>
      </c>
      <c r="P82" s="146">
        <v>0</v>
      </c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</row>
    <row r="83" spans="1:33" outlineLevel="3" x14ac:dyDescent="0.25">
      <c r="A83" s="153"/>
      <c r="B83" s="154"/>
      <c r="C83" s="180"/>
      <c r="D83" s="156"/>
      <c r="E83" s="157"/>
      <c r="F83" s="155"/>
      <c r="G83" s="155"/>
      <c r="H83" s="146"/>
      <c r="I83" s="146"/>
      <c r="J83" s="146"/>
      <c r="K83" s="146"/>
      <c r="L83" s="146"/>
      <c r="M83" s="146"/>
      <c r="N83" s="146"/>
      <c r="O83" s="146" t="s">
        <v>136</v>
      </c>
      <c r="P83" s="146">
        <v>0</v>
      </c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</row>
    <row r="84" spans="1:33" outlineLevel="3" x14ac:dyDescent="0.25">
      <c r="A84" s="153"/>
      <c r="B84" s="154"/>
      <c r="C84" s="180"/>
      <c r="D84" s="156"/>
      <c r="E84" s="157"/>
      <c r="F84" s="155"/>
      <c r="G84" s="155"/>
      <c r="H84" s="146"/>
      <c r="I84" s="146"/>
      <c r="J84" s="146"/>
      <c r="K84" s="146"/>
      <c r="L84" s="146"/>
      <c r="M84" s="146"/>
      <c r="N84" s="146"/>
      <c r="O84" s="146" t="s">
        <v>136</v>
      </c>
      <c r="P84" s="146">
        <v>0</v>
      </c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</row>
    <row r="85" spans="1:33" outlineLevel="3" x14ac:dyDescent="0.25">
      <c r="A85" s="153"/>
      <c r="B85" s="154"/>
      <c r="C85" s="181" t="s">
        <v>154</v>
      </c>
      <c r="D85" s="158"/>
      <c r="E85" s="159"/>
      <c r="F85" s="155"/>
      <c r="G85" s="155"/>
      <c r="H85" s="146"/>
      <c r="I85" s="146"/>
      <c r="J85" s="146"/>
      <c r="K85" s="146"/>
      <c r="L85" s="146"/>
      <c r="M85" s="146"/>
      <c r="N85" s="146"/>
      <c r="O85" s="146" t="s">
        <v>136</v>
      </c>
      <c r="P85" s="146">
        <v>1</v>
      </c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</row>
    <row r="86" spans="1:33" ht="20.399999999999999" outlineLevel="1" x14ac:dyDescent="0.25">
      <c r="A86" s="166">
        <v>15</v>
      </c>
      <c r="B86" s="167" t="s">
        <v>183</v>
      </c>
      <c r="C86" s="179" t="s">
        <v>184</v>
      </c>
      <c r="D86" s="168" t="s">
        <v>147</v>
      </c>
      <c r="E86" s="169"/>
      <c r="F86" s="170">
        <v>2910</v>
      </c>
      <c r="G86" s="171">
        <f>ROUND(E86*F86,2)</f>
        <v>0</v>
      </c>
      <c r="H86" s="146"/>
      <c r="I86" s="146"/>
      <c r="J86" s="146"/>
      <c r="K86" s="146"/>
      <c r="L86" s="146"/>
      <c r="M86" s="146"/>
      <c r="N86" s="146"/>
      <c r="O86" s="146" t="s">
        <v>135</v>
      </c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</row>
    <row r="87" spans="1:33" outlineLevel="2" x14ac:dyDescent="0.25">
      <c r="A87" s="153"/>
      <c r="B87" s="154"/>
      <c r="C87" s="180" t="s">
        <v>185</v>
      </c>
      <c r="D87" s="156"/>
      <c r="E87" s="157"/>
      <c r="F87" s="155"/>
      <c r="G87" s="155"/>
      <c r="H87" s="146"/>
      <c r="I87" s="146"/>
      <c r="J87" s="146"/>
      <c r="K87" s="146"/>
      <c r="L87" s="146"/>
      <c r="M87" s="146"/>
      <c r="N87" s="146"/>
      <c r="O87" s="146" t="s">
        <v>136</v>
      </c>
      <c r="P87" s="146">
        <v>0</v>
      </c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</row>
    <row r="88" spans="1:33" outlineLevel="3" x14ac:dyDescent="0.25">
      <c r="A88" s="153"/>
      <c r="B88" s="154"/>
      <c r="C88" s="180" t="s">
        <v>177</v>
      </c>
      <c r="D88" s="156"/>
      <c r="E88" s="157"/>
      <c r="F88" s="155"/>
      <c r="G88" s="155"/>
      <c r="H88" s="146"/>
      <c r="I88" s="146"/>
      <c r="J88" s="146"/>
      <c r="K88" s="146"/>
      <c r="L88" s="146"/>
      <c r="M88" s="146"/>
      <c r="N88" s="146"/>
      <c r="O88" s="146" t="s">
        <v>136</v>
      </c>
      <c r="P88" s="146">
        <v>0</v>
      </c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</row>
    <row r="89" spans="1:33" outlineLevel="3" x14ac:dyDescent="0.25">
      <c r="A89" s="153"/>
      <c r="B89" s="154"/>
      <c r="C89" s="180" t="s">
        <v>178</v>
      </c>
      <c r="D89" s="156"/>
      <c r="E89" s="157"/>
      <c r="F89" s="155"/>
      <c r="G89" s="155"/>
      <c r="H89" s="146"/>
      <c r="I89" s="146"/>
      <c r="J89" s="146"/>
      <c r="K89" s="146"/>
      <c r="L89" s="146"/>
      <c r="M89" s="146"/>
      <c r="N89" s="146"/>
      <c r="O89" s="146" t="s">
        <v>136</v>
      </c>
      <c r="P89" s="146">
        <v>0</v>
      </c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</row>
    <row r="90" spans="1:33" outlineLevel="1" x14ac:dyDescent="0.25">
      <c r="A90" s="166">
        <v>16</v>
      </c>
      <c r="B90" s="167" t="s">
        <v>186</v>
      </c>
      <c r="C90" s="179" t="s">
        <v>187</v>
      </c>
      <c r="D90" s="168" t="s">
        <v>147</v>
      </c>
      <c r="E90" s="169"/>
      <c r="F90" s="170">
        <v>1066</v>
      </c>
      <c r="G90" s="171">
        <f>ROUND(E90*F90,2)</f>
        <v>0</v>
      </c>
      <c r="H90" s="146"/>
      <c r="I90" s="146"/>
      <c r="J90" s="146"/>
      <c r="K90" s="146"/>
      <c r="L90" s="146"/>
      <c r="M90" s="146"/>
      <c r="N90" s="146"/>
      <c r="O90" s="146" t="s">
        <v>135</v>
      </c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</row>
    <row r="91" spans="1:33" outlineLevel="2" x14ac:dyDescent="0.25">
      <c r="A91" s="153"/>
      <c r="B91" s="154"/>
      <c r="C91" s="180" t="s">
        <v>177</v>
      </c>
      <c r="D91" s="156"/>
      <c r="E91" s="157"/>
      <c r="F91" s="155"/>
      <c r="G91" s="155"/>
      <c r="H91" s="146"/>
      <c r="I91" s="146"/>
      <c r="J91" s="146"/>
      <c r="K91" s="146"/>
      <c r="L91" s="146"/>
      <c r="M91" s="146"/>
      <c r="N91" s="146"/>
      <c r="O91" s="146" t="s">
        <v>136</v>
      </c>
      <c r="P91" s="146">
        <v>0</v>
      </c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</row>
    <row r="92" spans="1:33" outlineLevel="3" x14ac:dyDescent="0.25">
      <c r="A92" s="153"/>
      <c r="B92" s="154"/>
      <c r="C92" s="180"/>
      <c r="D92" s="156"/>
      <c r="E92" s="157"/>
      <c r="F92" s="155"/>
      <c r="G92" s="155"/>
      <c r="H92" s="146"/>
      <c r="I92" s="146"/>
      <c r="J92" s="146"/>
      <c r="K92" s="146"/>
      <c r="L92" s="146"/>
      <c r="M92" s="146"/>
      <c r="N92" s="146"/>
      <c r="O92" s="146" t="s">
        <v>136</v>
      </c>
      <c r="P92" s="146">
        <v>0</v>
      </c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</row>
    <row r="93" spans="1:33" outlineLevel="3" x14ac:dyDescent="0.25">
      <c r="A93" s="153"/>
      <c r="B93" s="154"/>
      <c r="C93" s="180"/>
      <c r="D93" s="156"/>
      <c r="E93" s="157"/>
      <c r="F93" s="155"/>
      <c r="G93" s="155"/>
      <c r="H93" s="146"/>
      <c r="I93" s="146"/>
      <c r="J93" s="146"/>
      <c r="K93" s="146"/>
      <c r="L93" s="146"/>
      <c r="M93" s="146"/>
      <c r="N93" s="146"/>
      <c r="O93" s="146" t="s">
        <v>136</v>
      </c>
      <c r="P93" s="146">
        <v>0</v>
      </c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</row>
    <row r="94" spans="1:33" outlineLevel="3" x14ac:dyDescent="0.25">
      <c r="A94" s="153"/>
      <c r="B94" s="154"/>
      <c r="C94" s="180"/>
      <c r="D94" s="156"/>
      <c r="E94" s="157"/>
      <c r="F94" s="155"/>
      <c r="G94" s="155"/>
      <c r="H94" s="146"/>
      <c r="I94" s="146"/>
      <c r="J94" s="146"/>
      <c r="K94" s="146"/>
      <c r="L94" s="146"/>
      <c r="M94" s="146"/>
      <c r="N94" s="146"/>
      <c r="O94" s="146" t="s">
        <v>136</v>
      </c>
      <c r="P94" s="146">
        <v>0</v>
      </c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</row>
    <row r="95" spans="1:33" outlineLevel="3" x14ac:dyDescent="0.25">
      <c r="A95" s="153"/>
      <c r="B95" s="154"/>
      <c r="C95" s="181" t="s">
        <v>154</v>
      </c>
      <c r="D95" s="158"/>
      <c r="E95" s="159"/>
      <c r="F95" s="155"/>
      <c r="G95" s="155"/>
      <c r="H95" s="146"/>
      <c r="I95" s="146"/>
      <c r="J95" s="146"/>
      <c r="K95" s="146"/>
      <c r="L95" s="146"/>
      <c r="M95" s="146"/>
      <c r="N95" s="146"/>
      <c r="O95" s="146" t="s">
        <v>136</v>
      </c>
      <c r="P95" s="146">
        <v>1</v>
      </c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</row>
    <row r="96" spans="1:33" outlineLevel="3" x14ac:dyDescent="0.25">
      <c r="A96" s="153"/>
      <c r="B96" s="154"/>
      <c r="C96" s="180"/>
      <c r="D96" s="156"/>
      <c r="E96" s="157"/>
      <c r="F96" s="155"/>
      <c r="G96" s="155"/>
      <c r="H96" s="146"/>
      <c r="I96" s="146"/>
      <c r="J96" s="146"/>
      <c r="K96" s="146"/>
      <c r="L96" s="146"/>
      <c r="M96" s="146"/>
      <c r="N96" s="146"/>
      <c r="O96" s="146" t="s">
        <v>136</v>
      </c>
      <c r="P96" s="146">
        <v>0</v>
      </c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</row>
    <row r="97" spans="1:33" outlineLevel="3" x14ac:dyDescent="0.25">
      <c r="A97" s="153"/>
      <c r="B97" s="154"/>
      <c r="C97" s="180"/>
      <c r="D97" s="156"/>
      <c r="E97" s="157"/>
      <c r="F97" s="155"/>
      <c r="G97" s="155"/>
      <c r="H97" s="146"/>
      <c r="I97" s="146"/>
      <c r="J97" s="146"/>
      <c r="K97" s="146"/>
      <c r="L97" s="146"/>
      <c r="M97" s="146"/>
      <c r="N97" s="146"/>
      <c r="O97" s="146" t="s">
        <v>136</v>
      </c>
      <c r="P97" s="146">
        <v>0</v>
      </c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</row>
    <row r="98" spans="1:33" outlineLevel="3" x14ac:dyDescent="0.25">
      <c r="A98" s="153"/>
      <c r="B98" s="154"/>
      <c r="C98" s="180"/>
      <c r="D98" s="156"/>
      <c r="E98" s="157"/>
      <c r="F98" s="155"/>
      <c r="G98" s="155"/>
      <c r="H98" s="146"/>
      <c r="I98" s="146"/>
      <c r="J98" s="146"/>
      <c r="K98" s="146"/>
      <c r="L98" s="146"/>
      <c r="M98" s="146"/>
      <c r="N98" s="146"/>
      <c r="O98" s="146" t="s">
        <v>136</v>
      </c>
      <c r="P98" s="146">
        <v>0</v>
      </c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</row>
    <row r="99" spans="1:33" outlineLevel="3" x14ac:dyDescent="0.25">
      <c r="A99" s="153"/>
      <c r="B99" s="154"/>
      <c r="C99" s="181" t="s">
        <v>154</v>
      </c>
      <c r="D99" s="158"/>
      <c r="E99" s="159"/>
      <c r="F99" s="155"/>
      <c r="G99" s="155"/>
      <c r="H99" s="146"/>
      <c r="I99" s="146"/>
      <c r="J99" s="146"/>
      <c r="K99" s="146"/>
      <c r="L99" s="146"/>
      <c r="M99" s="146"/>
      <c r="N99" s="146"/>
      <c r="O99" s="146" t="s">
        <v>136</v>
      </c>
      <c r="P99" s="146">
        <v>1</v>
      </c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</row>
    <row r="100" spans="1:33" outlineLevel="3" x14ac:dyDescent="0.25">
      <c r="A100" s="153"/>
      <c r="B100" s="154"/>
      <c r="C100" s="180"/>
      <c r="D100" s="156"/>
      <c r="E100" s="157"/>
      <c r="F100" s="155"/>
      <c r="G100" s="155"/>
      <c r="H100" s="146"/>
      <c r="I100" s="146"/>
      <c r="J100" s="146"/>
      <c r="K100" s="146"/>
      <c r="L100" s="146"/>
      <c r="M100" s="146"/>
      <c r="N100" s="146"/>
      <c r="O100" s="146" t="s">
        <v>136</v>
      </c>
      <c r="P100" s="146">
        <v>0</v>
      </c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</row>
    <row r="101" spans="1:33" outlineLevel="3" x14ac:dyDescent="0.25">
      <c r="A101" s="153"/>
      <c r="B101" s="154"/>
      <c r="C101" s="180"/>
      <c r="D101" s="156"/>
      <c r="E101" s="157"/>
      <c r="F101" s="155"/>
      <c r="G101" s="155"/>
      <c r="H101" s="146"/>
      <c r="I101" s="146"/>
      <c r="J101" s="146"/>
      <c r="K101" s="146"/>
      <c r="L101" s="146"/>
      <c r="M101" s="146"/>
      <c r="N101" s="146"/>
      <c r="O101" s="146" t="s">
        <v>136</v>
      </c>
      <c r="P101" s="146">
        <v>0</v>
      </c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</row>
    <row r="102" spans="1:33" outlineLevel="3" x14ac:dyDescent="0.25">
      <c r="A102" s="153"/>
      <c r="B102" s="154"/>
      <c r="C102" s="180"/>
      <c r="D102" s="156"/>
      <c r="E102" s="157"/>
      <c r="F102" s="155"/>
      <c r="G102" s="155"/>
      <c r="H102" s="146"/>
      <c r="I102" s="146"/>
      <c r="J102" s="146"/>
      <c r="K102" s="146"/>
      <c r="L102" s="146"/>
      <c r="M102" s="146"/>
      <c r="N102" s="146"/>
      <c r="O102" s="146" t="s">
        <v>136</v>
      </c>
      <c r="P102" s="146">
        <v>0</v>
      </c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</row>
    <row r="103" spans="1:33" outlineLevel="3" x14ac:dyDescent="0.25">
      <c r="A103" s="153"/>
      <c r="B103" s="154"/>
      <c r="C103" s="181" t="s">
        <v>154</v>
      </c>
      <c r="D103" s="158"/>
      <c r="E103" s="159"/>
      <c r="F103" s="155"/>
      <c r="G103" s="155"/>
      <c r="H103" s="146"/>
      <c r="I103" s="146"/>
      <c r="J103" s="146"/>
      <c r="K103" s="146"/>
      <c r="L103" s="146"/>
      <c r="M103" s="146"/>
      <c r="N103" s="146"/>
      <c r="O103" s="146" t="s">
        <v>136</v>
      </c>
      <c r="P103" s="146">
        <v>1</v>
      </c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</row>
    <row r="104" spans="1:33" outlineLevel="3" x14ac:dyDescent="0.25">
      <c r="A104" s="153"/>
      <c r="B104" s="154"/>
      <c r="C104" s="180" t="s">
        <v>178</v>
      </c>
      <c r="D104" s="156"/>
      <c r="E104" s="157"/>
      <c r="F104" s="155"/>
      <c r="G104" s="155"/>
      <c r="H104" s="146"/>
      <c r="I104" s="146"/>
      <c r="J104" s="146"/>
      <c r="K104" s="146"/>
      <c r="L104" s="146"/>
      <c r="M104" s="146"/>
      <c r="N104" s="146"/>
      <c r="O104" s="146" t="s">
        <v>136</v>
      </c>
      <c r="P104" s="146">
        <v>0</v>
      </c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</row>
    <row r="105" spans="1:33" outlineLevel="3" x14ac:dyDescent="0.25">
      <c r="A105" s="153"/>
      <c r="B105" s="154"/>
      <c r="C105" s="180"/>
      <c r="D105" s="156"/>
      <c r="E105" s="157"/>
      <c r="F105" s="155"/>
      <c r="G105" s="155"/>
      <c r="H105" s="146"/>
      <c r="I105" s="146"/>
      <c r="J105" s="146"/>
      <c r="K105" s="146"/>
      <c r="L105" s="146"/>
      <c r="M105" s="146"/>
      <c r="N105" s="146"/>
      <c r="O105" s="146" t="s">
        <v>136</v>
      </c>
      <c r="P105" s="146">
        <v>0</v>
      </c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</row>
    <row r="106" spans="1:33" outlineLevel="3" x14ac:dyDescent="0.25">
      <c r="A106" s="153"/>
      <c r="B106" s="154"/>
      <c r="C106" s="180"/>
      <c r="D106" s="156"/>
      <c r="E106" s="157"/>
      <c r="F106" s="155"/>
      <c r="G106" s="155"/>
      <c r="H106" s="146"/>
      <c r="I106" s="146"/>
      <c r="J106" s="146"/>
      <c r="K106" s="146"/>
      <c r="L106" s="146"/>
      <c r="M106" s="146"/>
      <c r="N106" s="146"/>
      <c r="O106" s="146" t="s">
        <v>136</v>
      </c>
      <c r="P106" s="146">
        <v>0</v>
      </c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</row>
    <row r="107" spans="1:33" outlineLevel="3" x14ac:dyDescent="0.25">
      <c r="A107" s="153"/>
      <c r="B107" s="154"/>
      <c r="C107" s="181" t="s">
        <v>154</v>
      </c>
      <c r="D107" s="158"/>
      <c r="E107" s="159"/>
      <c r="F107" s="155"/>
      <c r="G107" s="155"/>
      <c r="H107" s="146"/>
      <c r="I107" s="146"/>
      <c r="J107" s="146"/>
      <c r="K107" s="146"/>
      <c r="L107" s="146"/>
      <c r="M107" s="146"/>
      <c r="N107" s="146"/>
      <c r="O107" s="146" t="s">
        <v>136</v>
      </c>
      <c r="P107" s="146">
        <v>1</v>
      </c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</row>
    <row r="108" spans="1:33" outlineLevel="3" x14ac:dyDescent="0.25">
      <c r="A108" s="153"/>
      <c r="B108" s="154"/>
      <c r="C108" s="180"/>
      <c r="D108" s="156"/>
      <c r="E108" s="157"/>
      <c r="F108" s="155"/>
      <c r="G108" s="155"/>
      <c r="H108" s="146"/>
      <c r="I108" s="146"/>
      <c r="J108" s="146"/>
      <c r="K108" s="146"/>
      <c r="L108" s="146"/>
      <c r="M108" s="146"/>
      <c r="N108" s="146"/>
      <c r="O108" s="146" t="s">
        <v>136</v>
      </c>
      <c r="P108" s="146">
        <v>0</v>
      </c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</row>
    <row r="109" spans="1:33" outlineLevel="3" x14ac:dyDescent="0.25">
      <c r="A109" s="153"/>
      <c r="B109" s="154"/>
      <c r="C109" s="180"/>
      <c r="D109" s="156"/>
      <c r="E109" s="157"/>
      <c r="F109" s="155"/>
      <c r="G109" s="155"/>
      <c r="H109" s="146"/>
      <c r="I109" s="146"/>
      <c r="J109" s="146"/>
      <c r="K109" s="146"/>
      <c r="L109" s="146"/>
      <c r="M109" s="146"/>
      <c r="N109" s="146"/>
      <c r="O109" s="146" t="s">
        <v>136</v>
      </c>
      <c r="P109" s="146">
        <v>0</v>
      </c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</row>
    <row r="110" spans="1:33" outlineLevel="3" x14ac:dyDescent="0.25">
      <c r="A110" s="153"/>
      <c r="B110" s="154"/>
      <c r="C110" s="181" t="s">
        <v>154</v>
      </c>
      <c r="D110" s="158"/>
      <c r="E110" s="159"/>
      <c r="F110" s="155"/>
      <c r="G110" s="155"/>
      <c r="H110" s="146"/>
      <c r="I110" s="146"/>
      <c r="J110" s="146"/>
      <c r="K110" s="146"/>
      <c r="L110" s="146"/>
      <c r="M110" s="146"/>
      <c r="N110" s="146"/>
      <c r="O110" s="146" t="s">
        <v>136</v>
      </c>
      <c r="P110" s="146">
        <v>1</v>
      </c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</row>
    <row r="111" spans="1:33" outlineLevel="3" x14ac:dyDescent="0.25">
      <c r="A111" s="153"/>
      <c r="B111" s="154"/>
      <c r="C111" s="180"/>
      <c r="D111" s="156"/>
      <c r="E111" s="157"/>
      <c r="F111" s="155"/>
      <c r="G111" s="155"/>
      <c r="H111" s="146"/>
      <c r="I111" s="146"/>
      <c r="J111" s="146"/>
      <c r="K111" s="146"/>
      <c r="L111" s="146"/>
      <c r="M111" s="146"/>
      <c r="N111" s="146"/>
      <c r="O111" s="146" t="s">
        <v>136</v>
      </c>
      <c r="P111" s="146">
        <v>0</v>
      </c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</row>
    <row r="112" spans="1:33" outlineLevel="3" x14ac:dyDescent="0.25">
      <c r="A112" s="153"/>
      <c r="B112" s="154"/>
      <c r="C112" s="180"/>
      <c r="D112" s="156"/>
      <c r="E112" s="157"/>
      <c r="F112" s="155"/>
      <c r="G112" s="155"/>
      <c r="H112" s="146"/>
      <c r="I112" s="146"/>
      <c r="J112" s="146"/>
      <c r="K112" s="146"/>
      <c r="L112" s="146"/>
      <c r="M112" s="146"/>
      <c r="N112" s="146"/>
      <c r="O112" s="146" t="s">
        <v>136</v>
      </c>
      <c r="P112" s="146">
        <v>0</v>
      </c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</row>
    <row r="113" spans="1:33" outlineLevel="3" x14ac:dyDescent="0.25">
      <c r="A113" s="153"/>
      <c r="B113" s="154"/>
      <c r="C113" s="181" t="s">
        <v>154</v>
      </c>
      <c r="D113" s="158"/>
      <c r="E113" s="159"/>
      <c r="F113" s="155"/>
      <c r="G113" s="155"/>
      <c r="H113" s="146"/>
      <c r="I113" s="146"/>
      <c r="J113" s="146"/>
      <c r="K113" s="146"/>
      <c r="L113" s="146"/>
      <c r="M113" s="146"/>
      <c r="N113" s="146"/>
      <c r="O113" s="146" t="s">
        <v>136</v>
      </c>
      <c r="P113" s="146">
        <v>1</v>
      </c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</row>
    <row r="114" spans="1:33" x14ac:dyDescent="0.25">
      <c r="A114" s="160" t="s">
        <v>130</v>
      </c>
      <c r="B114" s="161" t="s">
        <v>62</v>
      </c>
      <c r="C114" s="178" t="s">
        <v>63</v>
      </c>
      <c r="D114" s="162"/>
      <c r="E114" s="163"/>
      <c r="F114" s="164"/>
      <c r="G114" s="164">
        <f>SUMIF(O115:O120,"&lt;&gt;NOR",G115:G120)</f>
        <v>0</v>
      </c>
      <c r="O114" t="s">
        <v>131</v>
      </c>
    </row>
    <row r="115" spans="1:33" ht="20.399999999999999" outlineLevel="1" x14ac:dyDescent="0.25">
      <c r="A115" s="166">
        <v>17</v>
      </c>
      <c r="B115" s="167" t="s">
        <v>188</v>
      </c>
      <c r="C115" s="179" t="s">
        <v>189</v>
      </c>
      <c r="D115" s="168" t="s">
        <v>147</v>
      </c>
      <c r="E115" s="169"/>
      <c r="F115" s="170">
        <v>2550</v>
      </c>
      <c r="G115" s="171">
        <f>ROUND(E115*F115,2)</f>
        <v>0</v>
      </c>
      <c r="H115" s="146"/>
      <c r="I115" s="146"/>
      <c r="J115" s="146"/>
      <c r="K115" s="146"/>
      <c r="L115" s="146"/>
      <c r="M115" s="146"/>
      <c r="N115" s="146"/>
      <c r="O115" s="146" t="s">
        <v>135</v>
      </c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</row>
    <row r="116" spans="1:33" outlineLevel="2" x14ac:dyDescent="0.25">
      <c r="A116" s="153"/>
      <c r="B116" s="154"/>
      <c r="C116" s="180" t="s">
        <v>177</v>
      </c>
      <c r="D116" s="156"/>
      <c r="E116" s="157"/>
      <c r="F116" s="155"/>
      <c r="G116" s="155"/>
      <c r="H116" s="146"/>
      <c r="I116" s="146"/>
      <c r="J116" s="146"/>
      <c r="K116" s="146"/>
      <c r="L116" s="146"/>
      <c r="M116" s="146"/>
      <c r="N116" s="146"/>
      <c r="O116" s="146" t="s">
        <v>136</v>
      </c>
      <c r="P116" s="146">
        <v>0</v>
      </c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</row>
    <row r="117" spans="1:33" outlineLevel="3" x14ac:dyDescent="0.25">
      <c r="A117" s="153"/>
      <c r="B117" s="154"/>
      <c r="C117" s="180"/>
      <c r="D117" s="156"/>
      <c r="E117" s="157"/>
      <c r="F117" s="155"/>
      <c r="G117" s="155"/>
      <c r="H117" s="146"/>
      <c r="I117" s="146"/>
      <c r="J117" s="146"/>
      <c r="K117" s="146"/>
      <c r="L117" s="146"/>
      <c r="M117" s="146"/>
      <c r="N117" s="146"/>
      <c r="O117" s="146" t="s">
        <v>136</v>
      </c>
      <c r="P117" s="146">
        <v>0</v>
      </c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</row>
    <row r="118" spans="1:33" outlineLevel="1" x14ac:dyDescent="0.25">
      <c r="A118" s="166">
        <v>18</v>
      </c>
      <c r="B118" s="167" t="s">
        <v>190</v>
      </c>
      <c r="C118" s="179" t="s">
        <v>191</v>
      </c>
      <c r="D118" s="168" t="s">
        <v>147</v>
      </c>
      <c r="E118" s="169"/>
      <c r="F118" s="170">
        <v>1702</v>
      </c>
      <c r="G118" s="171">
        <f>ROUND(E118*F118,2)</f>
        <v>0</v>
      </c>
      <c r="H118" s="146"/>
      <c r="I118" s="146"/>
      <c r="J118" s="146"/>
      <c r="K118" s="146"/>
      <c r="L118" s="146"/>
      <c r="M118" s="146"/>
      <c r="N118" s="146"/>
      <c r="O118" s="146" t="s">
        <v>135</v>
      </c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</row>
    <row r="119" spans="1:33" outlineLevel="2" x14ac:dyDescent="0.25">
      <c r="A119" s="153"/>
      <c r="B119" s="154"/>
      <c r="C119" s="180" t="s">
        <v>178</v>
      </c>
      <c r="D119" s="156"/>
      <c r="E119" s="157"/>
      <c r="F119" s="155"/>
      <c r="G119" s="155"/>
      <c r="H119" s="146"/>
      <c r="I119" s="146"/>
      <c r="J119" s="146"/>
      <c r="K119" s="146"/>
      <c r="L119" s="146"/>
      <c r="M119" s="146"/>
      <c r="N119" s="146"/>
      <c r="O119" s="146" t="s">
        <v>136</v>
      </c>
      <c r="P119" s="146">
        <v>0</v>
      </c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</row>
    <row r="120" spans="1:33" outlineLevel="3" x14ac:dyDescent="0.25">
      <c r="A120" s="153"/>
      <c r="B120" s="154"/>
      <c r="C120" s="180"/>
      <c r="D120" s="156"/>
      <c r="E120" s="157"/>
      <c r="F120" s="155"/>
      <c r="G120" s="155"/>
      <c r="H120" s="146"/>
      <c r="I120" s="146"/>
      <c r="J120" s="146"/>
      <c r="K120" s="146"/>
      <c r="L120" s="146"/>
      <c r="M120" s="146"/>
      <c r="N120" s="146"/>
      <c r="O120" s="146" t="s">
        <v>136</v>
      </c>
      <c r="P120" s="146">
        <v>0</v>
      </c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</row>
    <row r="121" spans="1:33" x14ac:dyDescent="0.25">
      <c r="A121" s="160" t="s">
        <v>130</v>
      </c>
      <c r="B121" s="161" t="s">
        <v>64</v>
      </c>
      <c r="C121" s="178" t="s">
        <v>65</v>
      </c>
      <c r="D121" s="162"/>
      <c r="E121" s="163"/>
      <c r="F121" s="164"/>
      <c r="G121" s="164">
        <f>SUMIF(O122:O138,"&lt;&gt;NOR",G122:G138)</f>
        <v>0</v>
      </c>
      <c r="O121" t="s">
        <v>131</v>
      </c>
    </row>
    <row r="122" spans="1:33" ht="30.6" outlineLevel="1" x14ac:dyDescent="0.25">
      <c r="A122" s="166">
        <v>19</v>
      </c>
      <c r="B122" s="167" t="s">
        <v>192</v>
      </c>
      <c r="C122" s="179" t="s">
        <v>193</v>
      </c>
      <c r="D122" s="168" t="s">
        <v>147</v>
      </c>
      <c r="E122" s="169"/>
      <c r="F122" s="170">
        <v>2725</v>
      </c>
      <c r="G122" s="171">
        <f>ROUND(E122*F122,2)</f>
        <v>0</v>
      </c>
      <c r="H122" s="146"/>
      <c r="I122" s="146"/>
      <c r="J122" s="146"/>
      <c r="K122" s="146"/>
      <c r="L122" s="146"/>
      <c r="M122" s="146"/>
      <c r="N122" s="146"/>
      <c r="O122" s="146" t="s">
        <v>135</v>
      </c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</row>
    <row r="123" spans="1:33" outlineLevel="2" x14ac:dyDescent="0.25">
      <c r="A123" s="153"/>
      <c r="B123" s="154"/>
      <c r="C123" s="180" t="s">
        <v>148</v>
      </c>
      <c r="D123" s="156"/>
      <c r="E123" s="157"/>
      <c r="F123" s="155"/>
      <c r="G123" s="155"/>
      <c r="H123" s="146"/>
      <c r="I123" s="146"/>
      <c r="J123" s="146"/>
      <c r="K123" s="146"/>
      <c r="L123" s="146"/>
      <c r="M123" s="146"/>
      <c r="N123" s="146"/>
      <c r="O123" s="146" t="s">
        <v>136</v>
      </c>
      <c r="P123" s="146">
        <v>0</v>
      </c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</row>
    <row r="124" spans="1:33" outlineLevel="3" x14ac:dyDescent="0.25">
      <c r="A124" s="153"/>
      <c r="B124" s="154"/>
      <c r="C124" s="180" t="s">
        <v>194</v>
      </c>
      <c r="D124" s="156"/>
      <c r="E124" s="157"/>
      <c r="F124" s="155"/>
      <c r="G124" s="155"/>
      <c r="H124" s="146"/>
      <c r="I124" s="146"/>
      <c r="J124" s="146"/>
      <c r="K124" s="146"/>
      <c r="L124" s="146"/>
      <c r="M124" s="146"/>
      <c r="N124" s="146"/>
      <c r="O124" s="146" t="s">
        <v>136</v>
      </c>
      <c r="P124" s="146">
        <v>0</v>
      </c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</row>
    <row r="125" spans="1:33" outlineLevel="3" x14ac:dyDescent="0.25">
      <c r="A125" s="153"/>
      <c r="B125" s="154"/>
      <c r="C125" s="180" t="s">
        <v>410</v>
      </c>
      <c r="D125" s="156"/>
      <c r="E125" s="157"/>
      <c r="F125" s="155"/>
      <c r="G125" s="155"/>
      <c r="H125" s="146"/>
      <c r="I125" s="146"/>
      <c r="J125" s="146"/>
      <c r="K125" s="146"/>
      <c r="L125" s="146"/>
      <c r="M125" s="146"/>
      <c r="N125" s="146"/>
      <c r="O125" s="146" t="s">
        <v>136</v>
      </c>
      <c r="P125" s="146">
        <v>0</v>
      </c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</row>
    <row r="126" spans="1:33" outlineLevel="3" x14ac:dyDescent="0.25">
      <c r="A126" s="153"/>
      <c r="B126" s="154"/>
      <c r="C126" s="180"/>
      <c r="D126" s="156"/>
      <c r="E126" s="157"/>
      <c r="F126" s="155"/>
      <c r="G126" s="155"/>
      <c r="H126" s="146"/>
      <c r="I126" s="146"/>
      <c r="J126" s="146"/>
      <c r="K126" s="146"/>
      <c r="L126" s="146"/>
      <c r="M126" s="146"/>
      <c r="N126" s="146"/>
      <c r="O126" s="146" t="s">
        <v>136</v>
      </c>
      <c r="P126" s="146">
        <v>0</v>
      </c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</row>
    <row r="127" spans="1:33" outlineLevel="3" x14ac:dyDescent="0.25">
      <c r="A127" s="153"/>
      <c r="B127" s="154"/>
      <c r="C127" s="181" t="s">
        <v>154</v>
      </c>
      <c r="D127" s="158"/>
      <c r="E127" s="159"/>
      <c r="F127" s="155"/>
      <c r="G127" s="155"/>
      <c r="H127" s="146"/>
      <c r="I127" s="146"/>
      <c r="J127" s="146"/>
      <c r="K127" s="146"/>
      <c r="L127" s="146"/>
      <c r="M127" s="146"/>
      <c r="N127" s="146"/>
      <c r="O127" s="146" t="s">
        <v>136</v>
      </c>
      <c r="P127" s="146">
        <v>1</v>
      </c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</row>
    <row r="128" spans="1:33" ht="20.399999999999999" outlineLevel="1" x14ac:dyDescent="0.25">
      <c r="A128" s="166">
        <v>20</v>
      </c>
      <c r="B128" s="167" t="s">
        <v>195</v>
      </c>
      <c r="C128" s="179" t="s">
        <v>196</v>
      </c>
      <c r="D128" s="168" t="s">
        <v>173</v>
      </c>
      <c r="E128" s="169"/>
      <c r="F128" s="170">
        <v>1380</v>
      </c>
      <c r="G128" s="171">
        <f>ROUND(E128*F128,2)</f>
        <v>0</v>
      </c>
      <c r="H128" s="146"/>
      <c r="I128" s="146"/>
      <c r="J128" s="146"/>
      <c r="K128" s="146"/>
      <c r="L128" s="146"/>
      <c r="M128" s="146"/>
      <c r="N128" s="146"/>
      <c r="O128" s="146" t="s">
        <v>174</v>
      </c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</row>
    <row r="129" spans="1:33" outlineLevel="2" x14ac:dyDescent="0.25">
      <c r="A129" s="153"/>
      <c r="B129" s="154"/>
      <c r="C129" s="180" t="s">
        <v>197</v>
      </c>
      <c r="D129" s="156"/>
      <c r="E129" s="157"/>
      <c r="F129" s="155"/>
      <c r="G129" s="155"/>
      <c r="H129" s="146"/>
      <c r="I129" s="146"/>
      <c r="J129" s="146"/>
      <c r="K129" s="146"/>
      <c r="L129" s="146"/>
      <c r="M129" s="146"/>
      <c r="N129" s="146"/>
      <c r="O129" s="146" t="s">
        <v>136</v>
      </c>
      <c r="P129" s="146">
        <v>0</v>
      </c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</row>
    <row r="130" spans="1:33" outlineLevel="3" x14ac:dyDescent="0.25">
      <c r="A130" s="153"/>
      <c r="B130" s="154"/>
      <c r="C130" s="180" t="s">
        <v>198</v>
      </c>
      <c r="D130" s="156"/>
      <c r="E130" s="157"/>
      <c r="F130" s="155"/>
      <c r="G130" s="155"/>
      <c r="H130" s="146"/>
      <c r="I130" s="146"/>
      <c r="J130" s="146"/>
      <c r="K130" s="146"/>
      <c r="L130" s="146"/>
      <c r="M130" s="146"/>
      <c r="N130" s="146"/>
      <c r="O130" s="146" t="s">
        <v>136</v>
      </c>
      <c r="P130" s="146">
        <v>0</v>
      </c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</row>
    <row r="131" spans="1:33" outlineLevel="3" x14ac:dyDescent="0.25">
      <c r="A131" s="153"/>
      <c r="B131" s="154"/>
      <c r="C131" s="180"/>
      <c r="D131" s="156"/>
      <c r="E131" s="157"/>
      <c r="F131" s="155"/>
      <c r="G131" s="155"/>
      <c r="H131" s="146"/>
      <c r="I131" s="146"/>
      <c r="J131" s="146"/>
      <c r="K131" s="146"/>
      <c r="L131" s="146"/>
      <c r="M131" s="146"/>
      <c r="N131" s="146"/>
      <c r="O131" s="146" t="s">
        <v>136</v>
      </c>
      <c r="P131" s="146">
        <v>0</v>
      </c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  <c r="AD131" s="146"/>
      <c r="AE131" s="146"/>
      <c r="AF131" s="146"/>
      <c r="AG131" s="146"/>
    </row>
    <row r="132" spans="1:33" outlineLevel="1" x14ac:dyDescent="0.25">
      <c r="A132" s="166">
        <v>21</v>
      </c>
      <c r="B132" s="167" t="s">
        <v>199</v>
      </c>
      <c r="C132" s="179" t="s">
        <v>200</v>
      </c>
      <c r="D132" s="168" t="s">
        <v>201</v>
      </c>
      <c r="E132" s="169"/>
      <c r="F132" s="170">
        <v>16000</v>
      </c>
      <c r="G132" s="171">
        <f>ROUND(E132*F132,2)</f>
        <v>0</v>
      </c>
      <c r="H132" s="146"/>
      <c r="I132" s="146"/>
      <c r="J132" s="146"/>
      <c r="K132" s="146"/>
      <c r="L132" s="146"/>
      <c r="M132" s="146"/>
      <c r="N132" s="146"/>
      <c r="O132" s="146" t="s">
        <v>174</v>
      </c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</row>
    <row r="133" spans="1:33" outlineLevel="2" x14ac:dyDescent="0.25">
      <c r="A133" s="153"/>
      <c r="B133" s="154"/>
      <c r="C133" s="180" t="s">
        <v>155</v>
      </c>
      <c r="D133" s="156"/>
      <c r="E133" s="157"/>
      <c r="F133" s="155"/>
      <c r="G133" s="155"/>
      <c r="H133" s="146"/>
      <c r="I133" s="146"/>
      <c r="J133" s="146"/>
      <c r="K133" s="146"/>
      <c r="L133" s="146"/>
      <c r="M133" s="146"/>
      <c r="N133" s="146"/>
      <c r="O133" s="146" t="s">
        <v>136</v>
      </c>
      <c r="P133" s="146">
        <v>0</v>
      </c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</row>
    <row r="134" spans="1:33" outlineLevel="3" x14ac:dyDescent="0.25">
      <c r="A134" s="153"/>
      <c r="B134" s="154"/>
      <c r="C134" s="180" t="s">
        <v>202</v>
      </c>
      <c r="D134" s="156"/>
      <c r="E134" s="157"/>
      <c r="F134" s="155"/>
      <c r="G134" s="155"/>
      <c r="H134" s="146"/>
      <c r="I134" s="146"/>
      <c r="J134" s="146"/>
      <c r="K134" s="146"/>
      <c r="L134" s="146"/>
      <c r="M134" s="146"/>
      <c r="N134" s="146"/>
      <c r="O134" s="146" t="s">
        <v>136</v>
      </c>
      <c r="P134" s="146">
        <v>0</v>
      </c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</row>
    <row r="135" spans="1:33" outlineLevel="3" x14ac:dyDescent="0.25">
      <c r="A135" s="153"/>
      <c r="B135" s="154"/>
      <c r="C135" s="180" t="s">
        <v>411</v>
      </c>
      <c r="D135" s="156"/>
      <c r="E135" s="157"/>
      <c r="F135" s="155"/>
      <c r="G135" s="155"/>
      <c r="H135" s="146"/>
      <c r="I135" s="146"/>
      <c r="J135" s="146"/>
      <c r="K135" s="146"/>
      <c r="L135" s="146"/>
      <c r="M135" s="146"/>
      <c r="N135" s="146"/>
      <c r="O135" s="146" t="s">
        <v>136</v>
      </c>
      <c r="P135" s="146">
        <v>0</v>
      </c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</row>
    <row r="136" spans="1:33" ht="20.399999999999999" outlineLevel="1" x14ac:dyDescent="0.25">
      <c r="A136" s="166">
        <v>22</v>
      </c>
      <c r="B136" s="167" t="s">
        <v>203</v>
      </c>
      <c r="C136" s="179" t="s">
        <v>204</v>
      </c>
      <c r="D136" s="168" t="s">
        <v>205</v>
      </c>
      <c r="E136" s="169"/>
      <c r="F136" s="170">
        <v>55000</v>
      </c>
      <c r="G136" s="171">
        <f>ROUND(E136*F136,2)</f>
        <v>0</v>
      </c>
      <c r="H136" s="146"/>
      <c r="I136" s="146"/>
      <c r="J136" s="146"/>
      <c r="K136" s="146"/>
      <c r="L136" s="146"/>
      <c r="M136" s="146"/>
      <c r="N136" s="146"/>
      <c r="O136" s="146" t="s">
        <v>174</v>
      </c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</row>
    <row r="137" spans="1:33" outlineLevel="2" x14ac:dyDescent="0.25">
      <c r="A137" s="153"/>
      <c r="B137" s="154"/>
      <c r="C137" s="180" t="s">
        <v>206</v>
      </c>
      <c r="D137" s="156"/>
      <c r="E137" s="157"/>
      <c r="F137" s="155"/>
      <c r="G137" s="155"/>
      <c r="H137" s="146"/>
      <c r="I137" s="146"/>
      <c r="J137" s="146"/>
      <c r="K137" s="146"/>
      <c r="L137" s="146"/>
      <c r="M137" s="146"/>
      <c r="N137" s="146"/>
      <c r="O137" s="146" t="s">
        <v>136</v>
      </c>
      <c r="P137" s="146">
        <v>0</v>
      </c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</row>
    <row r="138" spans="1:33" outlineLevel="3" x14ac:dyDescent="0.25">
      <c r="A138" s="153"/>
      <c r="B138" s="154"/>
      <c r="C138" s="180"/>
      <c r="D138" s="156"/>
      <c r="E138" s="157"/>
      <c r="F138" s="155"/>
      <c r="G138" s="155"/>
      <c r="H138" s="146"/>
      <c r="I138" s="146"/>
      <c r="J138" s="146"/>
      <c r="K138" s="146"/>
      <c r="L138" s="146"/>
      <c r="M138" s="146"/>
      <c r="N138" s="146"/>
      <c r="O138" s="146" t="s">
        <v>136</v>
      </c>
      <c r="P138" s="146">
        <v>0</v>
      </c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</row>
    <row r="139" spans="1:33" x14ac:dyDescent="0.25">
      <c r="A139" s="160" t="s">
        <v>130</v>
      </c>
      <c r="B139" s="161" t="s">
        <v>66</v>
      </c>
      <c r="C139" s="178" t="s">
        <v>67</v>
      </c>
      <c r="D139" s="162"/>
      <c r="E139" s="163"/>
      <c r="F139" s="164"/>
      <c r="G139" s="164">
        <f>SUMIF(O140:O144,"&lt;&gt;NOR",G140:G144)</f>
        <v>0</v>
      </c>
      <c r="O139" t="s">
        <v>131</v>
      </c>
    </row>
    <row r="140" spans="1:33" ht="20.399999999999999" outlineLevel="1" x14ac:dyDescent="0.25">
      <c r="A140" s="166">
        <v>23</v>
      </c>
      <c r="B140" s="167" t="s">
        <v>207</v>
      </c>
      <c r="C140" s="179" t="s">
        <v>208</v>
      </c>
      <c r="D140" s="168" t="s">
        <v>147</v>
      </c>
      <c r="E140" s="169"/>
      <c r="F140" s="170">
        <v>1031</v>
      </c>
      <c r="G140" s="171">
        <f>ROUND(E140*F140,2)</f>
        <v>0</v>
      </c>
      <c r="H140" s="146"/>
      <c r="I140" s="146"/>
      <c r="J140" s="146"/>
      <c r="K140" s="146"/>
      <c r="L140" s="146"/>
      <c r="M140" s="146"/>
      <c r="N140" s="146"/>
      <c r="O140" s="146" t="s">
        <v>135</v>
      </c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</row>
    <row r="141" spans="1:33" outlineLevel="2" x14ac:dyDescent="0.25">
      <c r="A141" s="153"/>
      <c r="B141" s="154"/>
      <c r="C141" s="180" t="s">
        <v>148</v>
      </c>
      <c r="D141" s="156"/>
      <c r="E141" s="157"/>
      <c r="F141" s="155"/>
      <c r="G141" s="155"/>
      <c r="H141" s="146"/>
      <c r="I141" s="146"/>
      <c r="J141" s="146"/>
      <c r="K141" s="146"/>
      <c r="L141" s="146"/>
      <c r="M141" s="146"/>
      <c r="N141" s="146"/>
      <c r="O141" s="146" t="s">
        <v>136</v>
      </c>
      <c r="P141" s="146">
        <v>0</v>
      </c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</row>
    <row r="142" spans="1:33" outlineLevel="3" x14ac:dyDescent="0.25">
      <c r="A142" s="153"/>
      <c r="B142" s="154"/>
      <c r="C142" s="180" t="s">
        <v>209</v>
      </c>
      <c r="D142" s="156"/>
      <c r="E142" s="157"/>
      <c r="F142" s="155"/>
      <c r="G142" s="155"/>
      <c r="H142" s="146"/>
      <c r="I142" s="146"/>
      <c r="J142" s="146"/>
      <c r="K142" s="146"/>
      <c r="L142" s="146"/>
      <c r="M142" s="146"/>
      <c r="N142" s="146"/>
      <c r="O142" s="146" t="s">
        <v>136</v>
      </c>
      <c r="P142" s="146">
        <v>0</v>
      </c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  <c r="AD142" s="146"/>
      <c r="AE142" s="146"/>
      <c r="AF142" s="146"/>
      <c r="AG142" s="146"/>
    </row>
    <row r="143" spans="1:33" outlineLevel="3" x14ac:dyDescent="0.25">
      <c r="A143" s="153"/>
      <c r="B143" s="154"/>
      <c r="C143" s="180"/>
      <c r="D143" s="156"/>
      <c r="E143" s="157"/>
      <c r="F143" s="155"/>
      <c r="G143" s="155"/>
      <c r="H143" s="146"/>
      <c r="I143" s="146"/>
      <c r="J143" s="146"/>
      <c r="K143" s="146"/>
      <c r="L143" s="146"/>
      <c r="M143" s="146"/>
      <c r="N143" s="146"/>
      <c r="O143" s="146" t="s">
        <v>136</v>
      </c>
      <c r="P143" s="146">
        <v>0</v>
      </c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146"/>
      <c r="AE143" s="146"/>
      <c r="AF143" s="146"/>
      <c r="AG143" s="146"/>
    </row>
    <row r="144" spans="1:33" outlineLevel="3" x14ac:dyDescent="0.25">
      <c r="A144" s="153"/>
      <c r="B144" s="154"/>
      <c r="C144" s="181" t="s">
        <v>154</v>
      </c>
      <c r="D144" s="158"/>
      <c r="E144" s="159"/>
      <c r="F144" s="155"/>
      <c r="G144" s="155"/>
      <c r="H144" s="146"/>
      <c r="I144" s="146"/>
      <c r="J144" s="146"/>
      <c r="K144" s="146"/>
      <c r="L144" s="146"/>
      <c r="M144" s="146"/>
      <c r="N144" s="146"/>
      <c r="O144" s="146" t="s">
        <v>136</v>
      </c>
      <c r="P144" s="146">
        <v>1</v>
      </c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146"/>
      <c r="AE144" s="146"/>
      <c r="AF144" s="146"/>
      <c r="AG144" s="146"/>
    </row>
    <row r="145" spans="1:33" x14ac:dyDescent="0.25">
      <c r="A145" s="160" t="s">
        <v>130</v>
      </c>
      <c r="B145" s="161" t="s">
        <v>68</v>
      </c>
      <c r="C145" s="178" t="s">
        <v>69</v>
      </c>
      <c r="D145" s="162"/>
      <c r="E145" s="163"/>
      <c r="F145" s="164"/>
      <c r="G145" s="164">
        <f>SUMIF(O146:O151,"&lt;&gt;NOR",G146:G151)</f>
        <v>0</v>
      </c>
      <c r="O145" t="s">
        <v>131</v>
      </c>
    </row>
    <row r="146" spans="1:33" outlineLevel="1" x14ac:dyDescent="0.25">
      <c r="A146" s="166">
        <v>24</v>
      </c>
      <c r="B146" s="167" t="s">
        <v>210</v>
      </c>
      <c r="C146" s="179" t="s">
        <v>211</v>
      </c>
      <c r="D146" s="168" t="s">
        <v>147</v>
      </c>
      <c r="E146" s="169"/>
      <c r="F146" s="170">
        <v>360.5</v>
      </c>
      <c r="G146" s="171">
        <f>ROUND(E146*F146,2)</f>
        <v>0</v>
      </c>
      <c r="H146" s="146"/>
      <c r="I146" s="146"/>
      <c r="J146" s="146"/>
      <c r="K146" s="146"/>
      <c r="L146" s="146"/>
      <c r="M146" s="146"/>
      <c r="N146" s="146"/>
      <c r="O146" s="146" t="s">
        <v>135</v>
      </c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6"/>
    </row>
    <row r="147" spans="1:33" outlineLevel="2" x14ac:dyDescent="0.25">
      <c r="A147" s="153"/>
      <c r="B147" s="154"/>
      <c r="C147" s="180" t="s">
        <v>156</v>
      </c>
      <c r="D147" s="156"/>
      <c r="E147" s="157"/>
      <c r="F147" s="155"/>
      <c r="G147" s="155"/>
      <c r="H147" s="146"/>
      <c r="I147" s="146"/>
      <c r="J147" s="146"/>
      <c r="K147" s="146"/>
      <c r="L147" s="146"/>
      <c r="M147" s="146"/>
      <c r="N147" s="146"/>
      <c r="O147" s="146" t="s">
        <v>136</v>
      </c>
      <c r="P147" s="146">
        <v>0</v>
      </c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6"/>
      <c r="AE147" s="146"/>
      <c r="AF147" s="146"/>
      <c r="AG147" s="146"/>
    </row>
    <row r="148" spans="1:33" outlineLevel="3" x14ac:dyDescent="0.25">
      <c r="A148" s="153"/>
      <c r="B148" s="154"/>
      <c r="C148" s="180"/>
      <c r="D148" s="156"/>
      <c r="E148" s="157"/>
      <c r="F148" s="155"/>
      <c r="G148" s="155"/>
      <c r="H148" s="146"/>
      <c r="I148" s="146"/>
      <c r="J148" s="146"/>
      <c r="K148" s="146"/>
      <c r="L148" s="146"/>
      <c r="M148" s="146"/>
      <c r="N148" s="146"/>
      <c r="O148" s="146" t="s">
        <v>136</v>
      </c>
      <c r="P148" s="146">
        <v>0</v>
      </c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146"/>
      <c r="AE148" s="146"/>
      <c r="AF148" s="146"/>
      <c r="AG148" s="146"/>
    </row>
    <row r="149" spans="1:33" outlineLevel="1" x14ac:dyDescent="0.25">
      <c r="A149" s="166">
        <v>25</v>
      </c>
      <c r="B149" s="167" t="s">
        <v>212</v>
      </c>
      <c r="C149" s="179" t="s">
        <v>213</v>
      </c>
      <c r="D149" s="168" t="s">
        <v>147</v>
      </c>
      <c r="E149" s="169"/>
      <c r="F149" s="170">
        <v>533</v>
      </c>
      <c r="G149" s="171">
        <f>ROUND(E149*F149,2)</f>
        <v>0</v>
      </c>
      <c r="H149" s="146"/>
      <c r="I149" s="146"/>
      <c r="J149" s="146"/>
      <c r="K149" s="146"/>
      <c r="L149" s="146"/>
      <c r="M149" s="146"/>
      <c r="N149" s="146"/>
      <c r="O149" s="146" t="s">
        <v>214</v>
      </c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  <c r="AC149" s="146"/>
      <c r="AD149" s="146"/>
      <c r="AE149" s="146"/>
      <c r="AF149" s="146"/>
      <c r="AG149" s="146"/>
    </row>
    <row r="150" spans="1:33" outlineLevel="2" x14ac:dyDescent="0.25">
      <c r="A150" s="153"/>
      <c r="B150" s="154"/>
      <c r="C150" s="180" t="s">
        <v>156</v>
      </c>
      <c r="D150" s="156"/>
      <c r="E150" s="157"/>
      <c r="F150" s="155"/>
      <c r="G150" s="155"/>
      <c r="H150" s="146"/>
      <c r="I150" s="146"/>
      <c r="J150" s="146"/>
      <c r="K150" s="146"/>
      <c r="L150" s="146"/>
      <c r="M150" s="146"/>
      <c r="N150" s="146"/>
      <c r="O150" s="146" t="s">
        <v>136</v>
      </c>
      <c r="P150" s="146">
        <v>0</v>
      </c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146"/>
      <c r="AE150" s="146"/>
      <c r="AF150" s="146"/>
      <c r="AG150" s="146"/>
    </row>
    <row r="151" spans="1:33" outlineLevel="3" x14ac:dyDescent="0.25">
      <c r="A151" s="153"/>
      <c r="B151" s="154"/>
      <c r="C151" s="180"/>
      <c r="D151" s="156"/>
      <c r="E151" s="157"/>
      <c r="F151" s="155"/>
      <c r="G151" s="155"/>
      <c r="H151" s="146"/>
      <c r="I151" s="146"/>
      <c r="J151" s="146"/>
      <c r="K151" s="146"/>
      <c r="L151" s="146"/>
      <c r="M151" s="146"/>
      <c r="N151" s="146"/>
      <c r="O151" s="146" t="s">
        <v>136</v>
      </c>
      <c r="P151" s="146">
        <v>0</v>
      </c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</row>
    <row r="152" spans="1:33" x14ac:dyDescent="0.25">
      <c r="A152" s="160" t="s">
        <v>130</v>
      </c>
      <c r="B152" s="161" t="s">
        <v>70</v>
      </c>
      <c r="C152" s="178" t="s">
        <v>71</v>
      </c>
      <c r="D152" s="162"/>
      <c r="E152" s="163"/>
      <c r="F152" s="164"/>
      <c r="G152" s="164">
        <f>SUMIF(O153:O183,"&lt;&gt;NOR",G153:G183)</f>
        <v>0</v>
      </c>
      <c r="O152" t="s">
        <v>131</v>
      </c>
    </row>
    <row r="153" spans="1:33" ht="20.399999999999999" outlineLevel="1" x14ac:dyDescent="0.25">
      <c r="A153" s="166">
        <v>26</v>
      </c>
      <c r="B153" s="167" t="s">
        <v>215</v>
      </c>
      <c r="C153" s="179" t="s">
        <v>216</v>
      </c>
      <c r="D153" s="168" t="s">
        <v>147</v>
      </c>
      <c r="E153" s="169"/>
      <c r="F153" s="170">
        <v>924</v>
      </c>
      <c r="G153" s="171">
        <f>ROUND(E153*F153,2)</f>
        <v>0</v>
      </c>
      <c r="H153" s="146"/>
      <c r="I153" s="146"/>
      <c r="J153" s="146"/>
      <c r="K153" s="146"/>
      <c r="L153" s="146"/>
      <c r="M153" s="146"/>
      <c r="N153" s="146"/>
      <c r="O153" s="146" t="s">
        <v>135</v>
      </c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46"/>
      <c r="AE153" s="146"/>
      <c r="AF153" s="146"/>
      <c r="AG153" s="146"/>
    </row>
    <row r="154" spans="1:33" outlineLevel="2" x14ac:dyDescent="0.25">
      <c r="A154" s="153"/>
      <c r="B154" s="154"/>
      <c r="C154" s="180" t="s">
        <v>217</v>
      </c>
      <c r="D154" s="156"/>
      <c r="E154" s="157"/>
      <c r="F154" s="155"/>
      <c r="G154" s="155"/>
      <c r="H154" s="146"/>
      <c r="I154" s="146"/>
      <c r="J154" s="146"/>
      <c r="K154" s="146"/>
      <c r="L154" s="146"/>
      <c r="M154" s="146"/>
      <c r="N154" s="146"/>
      <c r="O154" s="146" t="s">
        <v>136</v>
      </c>
      <c r="P154" s="146">
        <v>0</v>
      </c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</row>
    <row r="155" spans="1:33" outlineLevel="3" x14ac:dyDescent="0.25">
      <c r="A155" s="153"/>
      <c r="B155" s="154"/>
      <c r="C155" s="180" t="s">
        <v>218</v>
      </c>
      <c r="D155" s="156"/>
      <c r="E155" s="157"/>
      <c r="F155" s="155"/>
      <c r="G155" s="155"/>
      <c r="H155" s="146"/>
      <c r="I155" s="146"/>
      <c r="J155" s="146"/>
      <c r="K155" s="146"/>
      <c r="L155" s="146"/>
      <c r="M155" s="146"/>
      <c r="N155" s="146"/>
      <c r="O155" s="146" t="s">
        <v>136</v>
      </c>
      <c r="P155" s="146">
        <v>0</v>
      </c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</row>
    <row r="156" spans="1:33" outlineLevel="3" x14ac:dyDescent="0.25">
      <c r="A156" s="153"/>
      <c r="B156" s="154"/>
      <c r="C156" s="180"/>
      <c r="D156" s="156"/>
      <c r="E156" s="157"/>
      <c r="F156" s="155"/>
      <c r="G156" s="155"/>
      <c r="H156" s="146"/>
      <c r="I156" s="146"/>
      <c r="J156" s="146"/>
      <c r="K156" s="146"/>
      <c r="L156" s="146"/>
      <c r="M156" s="146"/>
      <c r="N156" s="146"/>
      <c r="O156" s="146" t="s">
        <v>136</v>
      </c>
      <c r="P156" s="146">
        <v>0</v>
      </c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</row>
    <row r="157" spans="1:33" outlineLevel="3" x14ac:dyDescent="0.25">
      <c r="A157" s="153"/>
      <c r="B157" s="154"/>
      <c r="C157" s="181" t="s">
        <v>154</v>
      </c>
      <c r="D157" s="158"/>
      <c r="E157" s="159"/>
      <c r="F157" s="155"/>
      <c r="G157" s="155"/>
      <c r="H157" s="146"/>
      <c r="I157" s="146"/>
      <c r="J157" s="146"/>
      <c r="K157" s="146"/>
      <c r="L157" s="146"/>
      <c r="M157" s="146"/>
      <c r="N157" s="146"/>
      <c r="O157" s="146" t="s">
        <v>136</v>
      </c>
      <c r="P157" s="146">
        <v>1</v>
      </c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</row>
    <row r="158" spans="1:33" outlineLevel="3" x14ac:dyDescent="0.25">
      <c r="A158" s="153"/>
      <c r="B158" s="154"/>
      <c r="C158" s="180" t="s">
        <v>219</v>
      </c>
      <c r="D158" s="156"/>
      <c r="E158" s="157"/>
      <c r="F158" s="155"/>
      <c r="G158" s="155"/>
      <c r="H158" s="146"/>
      <c r="I158" s="146"/>
      <c r="J158" s="146"/>
      <c r="K158" s="146"/>
      <c r="L158" s="146"/>
      <c r="M158" s="146"/>
      <c r="N158" s="146"/>
      <c r="O158" s="146" t="s">
        <v>136</v>
      </c>
      <c r="P158" s="146">
        <v>0</v>
      </c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</row>
    <row r="159" spans="1:33" outlineLevel="3" x14ac:dyDescent="0.25">
      <c r="A159" s="153"/>
      <c r="B159" s="154"/>
      <c r="C159" s="180" t="s">
        <v>412</v>
      </c>
      <c r="D159" s="156"/>
      <c r="E159" s="157"/>
      <c r="F159" s="155"/>
      <c r="G159" s="155"/>
      <c r="H159" s="146"/>
      <c r="I159" s="146"/>
      <c r="J159" s="146"/>
      <c r="K159" s="146"/>
      <c r="L159" s="146"/>
      <c r="M159" s="146"/>
      <c r="N159" s="146"/>
      <c r="O159" s="146" t="s">
        <v>136</v>
      </c>
      <c r="P159" s="146">
        <v>0</v>
      </c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</row>
    <row r="160" spans="1:33" outlineLevel="3" x14ac:dyDescent="0.25">
      <c r="A160" s="153"/>
      <c r="B160" s="154"/>
      <c r="C160" s="180" t="s">
        <v>413</v>
      </c>
      <c r="D160" s="156"/>
      <c r="E160" s="157"/>
      <c r="F160" s="155"/>
      <c r="G160" s="155"/>
      <c r="H160" s="146"/>
      <c r="I160" s="146"/>
      <c r="J160" s="146"/>
      <c r="K160" s="146"/>
      <c r="L160" s="146"/>
      <c r="M160" s="146"/>
      <c r="N160" s="146"/>
      <c r="O160" s="146" t="s">
        <v>136</v>
      </c>
      <c r="P160" s="146">
        <v>0</v>
      </c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146"/>
      <c r="AE160" s="146"/>
      <c r="AF160" s="146"/>
      <c r="AG160" s="146"/>
    </row>
    <row r="161" spans="1:33" outlineLevel="3" x14ac:dyDescent="0.25">
      <c r="A161" s="153"/>
      <c r="B161" s="154"/>
      <c r="C161" s="180" t="s">
        <v>414</v>
      </c>
      <c r="D161" s="156"/>
      <c r="E161" s="157"/>
      <c r="F161" s="155"/>
      <c r="G161" s="155"/>
      <c r="H161" s="146"/>
      <c r="I161" s="146"/>
      <c r="J161" s="146"/>
      <c r="K161" s="146"/>
      <c r="L161" s="146"/>
      <c r="M161" s="146"/>
      <c r="N161" s="146"/>
      <c r="O161" s="146" t="s">
        <v>136</v>
      </c>
      <c r="P161" s="146">
        <v>0</v>
      </c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  <c r="AD161" s="146"/>
      <c r="AE161" s="146"/>
      <c r="AF161" s="146"/>
      <c r="AG161" s="146"/>
    </row>
    <row r="162" spans="1:33" outlineLevel="3" x14ac:dyDescent="0.25">
      <c r="A162" s="153"/>
      <c r="B162" s="154"/>
      <c r="C162" s="180" t="s">
        <v>415</v>
      </c>
      <c r="D162" s="156"/>
      <c r="E162" s="157"/>
      <c r="F162" s="155"/>
      <c r="G162" s="155"/>
      <c r="H162" s="146"/>
      <c r="I162" s="146"/>
      <c r="J162" s="146"/>
      <c r="K162" s="146"/>
      <c r="L162" s="146"/>
      <c r="M162" s="146"/>
      <c r="N162" s="146"/>
      <c r="O162" s="146" t="s">
        <v>136</v>
      </c>
      <c r="P162" s="146">
        <v>0</v>
      </c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46"/>
      <c r="AF162" s="146"/>
      <c r="AG162" s="146"/>
    </row>
    <row r="163" spans="1:33" outlineLevel="3" x14ac:dyDescent="0.25">
      <c r="A163" s="153"/>
      <c r="B163" s="154"/>
      <c r="C163" s="180" t="s">
        <v>416</v>
      </c>
      <c r="D163" s="156"/>
      <c r="E163" s="157"/>
      <c r="F163" s="155"/>
      <c r="G163" s="155"/>
      <c r="H163" s="146"/>
      <c r="I163" s="146"/>
      <c r="J163" s="146"/>
      <c r="K163" s="146"/>
      <c r="L163" s="146"/>
      <c r="M163" s="146"/>
      <c r="N163" s="146"/>
      <c r="O163" s="146" t="s">
        <v>136</v>
      </c>
      <c r="P163" s="146">
        <v>0</v>
      </c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  <c r="AD163" s="146"/>
      <c r="AE163" s="146"/>
      <c r="AF163" s="146"/>
      <c r="AG163" s="146"/>
    </row>
    <row r="164" spans="1:33" outlineLevel="3" x14ac:dyDescent="0.25">
      <c r="A164" s="153"/>
      <c r="B164" s="154"/>
      <c r="C164" s="180" t="s">
        <v>417</v>
      </c>
      <c r="D164" s="156"/>
      <c r="E164" s="157"/>
      <c r="F164" s="155"/>
      <c r="G164" s="155"/>
      <c r="H164" s="146"/>
      <c r="I164" s="146"/>
      <c r="J164" s="146"/>
      <c r="K164" s="146"/>
      <c r="L164" s="146"/>
      <c r="M164" s="146"/>
      <c r="N164" s="146"/>
      <c r="O164" s="146" t="s">
        <v>136</v>
      </c>
      <c r="P164" s="146">
        <v>0</v>
      </c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  <c r="AD164" s="146"/>
      <c r="AE164" s="146"/>
      <c r="AF164" s="146"/>
      <c r="AG164" s="146"/>
    </row>
    <row r="165" spans="1:33" outlineLevel="3" x14ac:dyDescent="0.25">
      <c r="A165" s="153"/>
      <c r="B165" s="154"/>
      <c r="C165" s="180" t="s">
        <v>418</v>
      </c>
      <c r="D165" s="156"/>
      <c r="E165" s="157"/>
      <c r="F165" s="155"/>
      <c r="G165" s="155"/>
      <c r="H165" s="146"/>
      <c r="I165" s="146"/>
      <c r="J165" s="146"/>
      <c r="K165" s="146"/>
      <c r="L165" s="146"/>
      <c r="M165" s="146"/>
      <c r="N165" s="146"/>
      <c r="O165" s="146" t="s">
        <v>136</v>
      </c>
      <c r="P165" s="146">
        <v>0</v>
      </c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146"/>
      <c r="AE165" s="146"/>
      <c r="AF165" s="146"/>
      <c r="AG165" s="146"/>
    </row>
    <row r="166" spans="1:33" outlineLevel="3" x14ac:dyDescent="0.25">
      <c r="A166" s="153"/>
      <c r="B166" s="154"/>
      <c r="C166" s="180" t="s">
        <v>419</v>
      </c>
      <c r="D166" s="156"/>
      <c r="E166" s="157"/>
      <c r="F166" s="155"/>
      <c r="G166" s="155"/>
      <c r="H166" s="146"/>
      <c r="I166" s="146"/>
      <c r="J166" s="146"/>
      <c r="K166" s="146"/>
      <c r="L166" s="146"/>
      <c r="M166" s="146"/>
      <c r="N166" s="146"/>
      <c r="O166" s="146" t="s">
        <v>136</v>
      </c>
      <c r="P166" s="146">
        <v>0</v>
      </c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146"/>
      <c r="AE166" s="146"/>
      <c r="AF166" s="146"/>
      <c r="AG166" s="146"/>
    </row>
    <row r="167" spans="1:33" outlineLevel="3" x14ac:dyDescent="0.25">
      <c r="A167" s="153"/>
      <c r="B167" s="154"/>
      <c r="C167" s="180"/>
      <c r="D167" s="156"/>
      <c r="E167" s="157"/>
      <c r="F167" s="155"/>
      <c r="G167" s="155"/>
      <c r="H167" s="146"/>
      <c r="I167" s="146"/>
      <c r="J167" s="146"/>
      <c r="K167" s="146"/>
      <c r="L167" s="146"/>
      <c r="M167" s="146"/>
      <c r="N167" s="146"/>
      <c r="O167" s="146" t="s">
        <v>136</v>
      </c>
      <c r="P167" s="146">
        <v>0</v>
      </c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</row>
    <row r="168" spans="1:33" outlineLevel="3" x14ac:dyDescent="0.25">
      <c r="A168" s="153"/>
      <c r="B168" s="154"/>
      <c r="C168" s="180"/>
      <c r="D168" s="156"/>
      <c r="E168" s="157"/>
      <c r="F168" s="155"/>
      <c r="G168" s="155"/>
      <c r="H168" s="146"/>
      <c r="I168" s="146"/>
      <c r="J168" s="146"/>
      <c r="K168" s="146"/>
      <c r="L168" s="146"/>
      <c r="M168" s="146"/>
      <c r="N168" s="146"/>
      <c r="O168" s="146" t="s">
        <v>136</v>
      </c>
      <c r="P168" s="146">
        <v>0</v>
      </c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</row>
    <row r="169" spans="1:33" outlineLevel="3" x14ac:dyDescent="0.25">
      <c r="A169" s="153"/>
      <c r="B169" s="154"/>
      <c r="C169" s="180"/>
      <c r="D169" s="156"/>
      <c r="E169" s="157"/>
      <c r="F169" s="155"/>
      <c r="G169" s="155"/>
      <c r="H169" s="146"/>
      <c r="I169" s="146"/>
      <c r="J169" s="146"/>
      <c r="K169" s="146"/>
      <c r="L169" s="146"/>
      <c r="M169" s="146"/>
      <c r="N169" s="146"/>
      <c r="O169" s="146" t="s">
        <v>136</v>
      </c>
      <c r="P169" s="146">
        <v>0</v>
      </c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</row>
    <row r="170" spans="1:33" outlineLevel="3" x14ac:dyDescent="0.25">
      <c r="A170" s="153"/>
      <c r="B170" s="154"/>
      <c r="C170" s="180"/>
      <c r="D170" s="156"/>
      <c r="E170" s="157"/>
      <c r="F170" s="155"/>
      <c r="G170" s="155"/>
      <c r="H170" s="146"/>
      <c r="I170" s="146"/>
      <c r="J170" s="146"/>
      <c r="K170" s="146"/>
      <c r="L170" s="146"/>
      <c r="M170" s="146"/>
      <c r="N170" s="146"/>
      <c r="O170" s="146" t="s">
        <v>136</v>
      </c>
      <c r="P170" s="146">
        <v>0</v>
      </c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</row>
    <row r="171" spans="1:33" outlineLevel="3" x14ac:dyDescent="0.25">
      <c r="A171" s="153"/>
      <c r="B171" s="154"/>
      <c r="C171" s="180" t="s">
        <v>220</v>
      </c>
      <c r="D171" s="156"/>
      <c r="E171" s="157"/>
      <c r="F171" s="155"/>
      <c r="G171" s="155"/>
      <c r="H171" s="146"/>
      <c r="I171" s="146"/>
      <c r="J171" s="146"/>
      <c r="K171" s="146"/>
      <c r="L171" s="146"/>
      <c r="M171" s="146"/>
      <c r="N171" s="146"/>
      <c r="O171" s="146" t="s">
        <v>136</v>
      </c>
      <c r="P171" s="146">
        <v>0</v>
      </c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</row>
    <row r="172" spans="1:33" outlineLevel="3" x14ac:dyDescent="0.25">
      <c r="A172" s="153"/>
      <c r="B172" s="154"/>
      <c r="C172" s="180" t="s">
        <v>420</v>
      </c>
      <c r="D172" s="156"/>
      <c r="E172" s="157"/>
      <c r="F172" s="155"/>
      <c r="G172" s="155"/>
      <c r="H172" s="146"/>
      <c r="I172" s="146"/>
      <c r="J172" s="146"/>
      <c r="K172" s="146"/>
      <c r="L172" s="146"/>
      <c r="M172" s="146"/>
      <c r="N172" s="146"/>
      <c r="O172" s="146" t="s">
        <v>136</v>
      </c>
      <c r="P172" s="146">
        <v>0</v>
      </c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  <c r="AD172" s="146"/>
      <c r="AE172" s="146"/>
      <c r="AF172" s="146"/>
      <c r="AG172" s="146"/>
    </row>
    <row r="173" spans="1:33" outlineLevel="3" x14ac:dyDescent="0.25">
      <c r="A173" s="153"/>
      <c r="B173" s="154"/>
      <c r="C173" s="180" t="s">
        <v>421</v>
      </c>
      <c r="D173" s="156"/>
      <c r="E173" s="157"/>
      <c r="F173" s="155"/>
      <c r="G173" s="155"/>
      <c r="H173" s="146"/>
      <c r="I173" s="146"/>
      <c r="J173" s="146"/>
      <c r="K173" s="146"/>
      <c r="L173" s="146"/>
      <c r="M173" s="146"/>
      <c r="N173" s="146"/>
      <c r="O173" s="146" t="s">
        <v>136</v>
      </c>
      <c r="P173" s="146">
        <v>0</v>
      </c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  <c r="AD173" s="146"/>
      <c r="AE173" s="146"/>
      <c r="AF173" s="146"/>
      <c r="AG173" s="146"/>
    </row>
    <row r="174" spans="1:33" outlineLevel="3" x14ac:dyDescent="0.25">
      <c r="A174" s="153"/>
      <c r="B174" s="154"/>
      <c r="C174" s="180" t="s">
        <v>422</v>
      </c>
      <c r="D174" s="156"/>
      <c r="E174" s="157"/>
      <c r="F174" s="155"/>
      <c r="G174" s="155"/>
      <c r="H174" s="146"/>
      <c r="I174" s="146"/>
      <c r="J174" s="146"/>
      <c r="K174" s="146"/>
      <c r="L174" s="146"/>
      <c r="M174" s="146"/>
      <c r="N174" s="146"/>
      <c r="O174" s="146" t="s">
        <v>136</v>
      </c>
      <c r="P174" s="146">
        <v>0</v>
      </c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  <c r="AD174" s="146"/>
      <c r="AE174" s="146"/>
      <c r="AF174" s="146"/>
      <c r="AG174" s="146"/>
    </row>
    <row r="175" spans="1:33" outlineLevel="3" x14ac:dyDescent="0.25">
      <c r="A175" s="153"/>
      <c r="B175" s="154"/>
      <c r="C175" s="180" t="s">
        <v>423</v>
      </c>
      <c r="D175" s="156"/>
      <c r="E175" s="157"/>
      <c r="F175" s="155"/>
      <c r="G175" s="155"/>
      <c r="H175" s="146"/>
      <c r="I175" s="146"/>
      <c r="J175" s="146"/>
      <c r="K175" s="146"/>
      <c r="L175" s="146"/>
      <c r="M175" s="146"/>
      <c r="N175" s="146"/>
      <c r="O175" s="146" t="s">
        <v>136</v>
      </c>
      <c r="P175" s="146">
        <v>0</v>
      </c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  <c r="AC175" s="146"/>
      <c r="AD175" s="146"/>
      <c r="AE175" s="146"/>
      <c r="AF175" s="146"/>
      <c r="AG175" s="146"/>
    </row>
    <row r="176" spans="1:33" outlineLevel="3" x14ac:dyDescent="0.25">
      <c r="A176" s="153"/>
      <c r="B176" s="154"/>
      <c r="C176" s="180" t="s">
        <v>424</v>
      </c>
      <c r="D176" s="156"/>
      <c r="E176" s="157"/>
      <c r="F176" s="155"/>
      <c r="G176" s="155"/>
      <c r="H176" s="146"/>
      <c r="I176" s="146"/>
      <c r="J176" s="146"/>
      <c r="K176" s="146"/>
      <c r="L176" s="146"/>
      <c r="M176" s="146"/>
      <c r="N176" s="146"/>
      <c r="O176" s="146" t="s">
        <v>136</v>
      </c>
      <c r="P176" s="146">
        <v>0</v>
      </c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  <c r="AD176" s="146"/>
      <c r="AE176" s="146"/>
      <c r="AF176" s="146"/>
      <c r="AG176" s="146"/>
    </row>
    <row r="177" spans="1:33" outlineLevel="3" x14ac:dyDescent="0.25">
      <c r="A177" s="153"/>
      <c r="B177" s="154"/>
      <c r="C177" s="180" t="s">
        <v>425</v>
      </c>
      <c r="D177" s="156"/>
      <c r="E177" s="157"/>
      <c r="F177" s="155"/>
      <c r="G177" s="155"/>
      <c r="H177" s="146"/>
      <c r="I177" s="146"/>
      <c r="J177" s="146"/>
      <c r="K177" s="146"/>
      <c r="L177" s="146"/>
      <c r="M177" s="146"/>
      <c r="N177" s="146"/>
      <c r="O177" s="146" t="s">
        <v>136</v>
      </c>
      <c r="P177" s="146">
        <v>0</v>
      </c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</row>
    <row r="178" spans="1:33" outlineLevel="3" x14ac:dyDescent="0.25">
      <c r="A178" s="153"/>
      <c r="B178" s="154"/>
      <c r="C178" s="180" t="s">
        <v>426</v>
      </c>
      <c r="D178" s="156"/>
      <c r="E178" s="157"/>
      <c r="F178" s="155"/>
      <c r="G178" s="155"/>
      <c r="H178" s="146"/>
      <c r="I178" s="146"/>
      <c r="J178" s="146"/>
      <c r="K178" s="146"/>
      <c r="L178" s="146"/>
      <c r="M178" s="146"/>
      <c r="N178" s="146"/>
      <c r="O178" s="146" t="s">
        <v>136</v>
      </c>
      <c r="P178" s="146">
        <v>0</v>
      </c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  <c r="AD178" s="146"/>
      <c r="AE178" s="146"/>
      <c r="AF178" s="146"/>
      <c r="AG178" s="146"/>
    </row>
    <row r="179" spans="1:33" outlineLevel="3" x14ac:dyDescent="0.25">
      <c r="A179" s="153"/>
      <c r="B179" s="154"/>
      <c r="C179" s="180"/>
      <c r="D179" s="156"/>
      <c r="E179" s="157"/>
      <c r="F179" s="155"/>
      <c r="G179" s="155"/>
      <c r="H179" s="146"/>
      <c r="I179" s="146"/>
      <c r="J179" s="146"/>
      <c r="K179" s="146"/>
      <c r="L179" s="146"/>
      <c r="M179" s="146"/>
      <c r="N179" s="146"/>
      <c r="O179" s="146" t="s">
        <v>136</v>
      </c>
      <c r="P179" s="146">
        <v>0</v>
      </c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  <c r="AB179" s="146"/>
      <c r="AC179" s="146"/>
      <c r="AD179" s="146"/>
      <c r="AE179" s="146"/>
      <c r="AF179" s="146"/>
      <c r="AG179" s="146"/>
    </row>
    <row r="180" spans="1:33" outlineLevel="3" x14ac:dyDescent="0.25">
      <c r="A180" s="153"/>
      <c r="B180" s="154"/>
      <c r="C180" s="180"/>
      <c r="D180" s="156"/>
      <c r="E180" s="157"/>
      <c r="F180" s="155"/>
      <c r="G180" s="155"/>
      <c r="H180" s="146"/>
      <c r="I180" s="146"/>
      <c r="J180" s="146"/>
      <c r="K180" s="146"/>
      <c r="L180" s="146"/>
      <c r="M180" s="146"/>
      <c r="N180" s="146"/>
      <c r="O180" s="146" t="s">
        <v>136</v>
      </c>
      <c r="P180" s="146">
        <v>0</v>
      </c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  <c r="AA180" s="146"/>
      <c r="AB180" s="146"/>
      <c r="AC180" s="146"/>
      <c r="AD180" s="146"/>
      <c r="AE180" s="146"/>
      <c r="AF180" s="146"/>
      <c r="AG180" s="146"/>
    </row>
    <row r="181" spans="1:33" outlineLevel="3" x14ac:dyDescent="0.25">
      <c r="A181" s="153"/>
      <c r="B181" s="154"/>
      <c r="C181" s="181" t="s">
        <v>154</v>
      </c>
      <c r="D181" s="158"/>
      <c r="E181" s="159"/>
      <c r="F181" s="155"/>
      <c r="G181" s="155"/>
      <c r="H181" s="146"/>
      <c r="I181" s="146"/>
      <c r="J181" s="146"/>
      <c r="K181" s="146"/>
      <c r="L181" s="146"/>
      <c r="M181" s="146"/>
      <c r="N181" s="146"/>
      <c r="O181" s="146" t="s">
        <v>136</v>
      </c>
      <c r="P181" s="146">
        <v>1</v>
      </c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  <c r="AB181" s="146"/>
      <c r="AC181" s="146"/>
      <c r="AD181" s="146"/>
      <c r="AE181" s="146"/>
      <c r="AF181" s="146"/>
      <c r="AG181" s="146"/>
    </row>
    <row r="182" spans="1:33" outlineLevel="1" x14ac:dyDescent="0.25">
      <c r="A182" s="166">
        <v>27</v>
      </c>
      <c r="B182" s="167" t="s">
        <v>221</v>
      </c>
      <c r="C182" s="179" t="s">
        <v>222</v>
      </c>
      <c r="D182" s="168" t="s">
        <v>147</v>
      </c>
      <c r="E182" s="169"/>
      <c r="F182" s="170">
        <v>65.8</v>
      </c>
      <c r="G182" s="171">
        <f>ROUND(E182*F182,2)</f>
        <v>0</v>
      </c>
      <c r="H182" s="146"/>
      <c r="I182" s="146"/>
      <c r="J182" s="146"/>
      <c r="K182" s="146"/>
      <c r="L182" s="146"/>
      <c r="M182" s="146"/>
      <c r="N182" s="146"/>
      <c r="O182" s="146" t="s">
        <v>135</v>
      </c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  <c r="AB182" s="146"/>
      <c r="AC182" s="146"/>
      <c r="AD182" s="146"/>
      <c r="AE182" s="146"/>
      <c r="AF182" s="146"/>
      <c r="AG182" s="146"/>
    </row>
    <row r="183" spans="1:33" outlineLevel="2" x14ac:dyDescent="0.25">
      <c r="A183" s="153"/>
      <c r="B183" s="154"/>
      <c r="C183" s="180" t="s">
        <v>427</v>
      </c>
      <c r="D183" s="156"/>
      <c r="E183" s="157"/>
      <c r="F183" s="155"/>
      <c r="G183" s="155"/>
      <c r="H183" s="146"/>
      <c r="I183" s="146"/>
      <c r="J183" s="146"/>
      <c r="K183" s="146"/>
      <c r="L183" s="146"/>
      <c r="M183" s="146"/>
      <c r="N183" s="146"/>
      <c r="O183" s="146" t="s">
        <v>136</v>
      </c>
      <c r="P183" s="146">
        <v>5</v>
      </c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  <c r="AD183" s="146"/>
      <c r="AE183" s="146"/>
      <c r="AF183" s="146"/>
      <c r="AG183" s="146"/>
    </row>
    <row r="184" spans="1:33" x14ac:dyDescent="0.25">
      <c r="A184" s="160" t="s">
        <v>130</v>
      </c>
      <c r="B184" s="161" t="s">
        <v>72</v>
      </c>
      <c r="C184" s="178" t="s">
        <v>73</v>
      </c>
      <c r="D184" s="162"/>
      <c r="E184" s="163"/>
      <c r="F184" s="164"/>
      <c r="G184" s="164">
        <f>SUMIF(O185:O226,"&lt;&gt;NOR",G185:G226)</f>
        <v>0</v>
      </c>
      <c r="O184" t="s">
        <v>131</v>
      </c>
    </row>
    <row r="185" spans="1:33" outlineLevel="1" x14ac:dyDescent="0.25">
      <c r="A185" s="166">
        <v>28</v>
      </c>
      <c r="B185" s="167" t="s">
        <v>223</v>
      </c>
      <c r="C185" s="179" t="s">
        <v>224</v>
      </c>
      <c r="D185" s="168" t="s">
        <v>147</v>
      </c>
      <c r="E185" s="169"/>
      <c r="F185" s="170">
        <v>63</v>
      </c>
      <c r="G185" s="171">
        <f>ROUND(E185*F185,2)</f>
        <v>0</v>
      </c>
      <c r="H185" s="146"/>
      <c r="I185" s="146"/>
      <c r="J185" s="146"/>
      <c r="K185" s="146"/>
      <c r="L185" s="146"/>
      <c r="M185" s="146"/>
      <c r="N185" s="146"/>
      <c r="O185" s="146" t="s">
        <v>135</v>
      </c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  <c r="AB185" s="146"/>
      <c r="AC185" s="146"/>
      <c r="AD185" s="146"/>
      <c r="AE185" s="146"/>
      <c r="AF185" s="146"/>
      <c r="AG185" s="146"/>
    </row>
    <row r="186" spans="1:33" outlineLevel="2" x14ac:dyDescent="0.25">
      <c r="A186" s="153"/>
      <c r="B186" s="154"/>
      <c r="C186" s="180" t="s">
        <v>225</v>
      </c>
      <c r="D186" s="156"/>
      <c r="E186" s="157"/>
      <c r="F186" s="155"/>
      <c r="G186" s="155"/>
      <c r="H186" s="146"/>
      <c r="I186" s="146"/>
      <c r="J186" s="146"/>
      <c r="K186" s="146"/>
      <c r="L186" s="146"/>
      <c r="M186" s="146"/>
      <c r="N186" s="146"/>
      <c r="O186" s="146" t="s">
        <v>136</v>
      </c>
      <c r="P186" s="146">
        <v>0</v>
      </c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</row>
    <row r="187" spans="1:33" outlineLevel="3" x14ac:dyDescent="0.25">
      <c r="A187" s="153"/>
      <c r="B187" s="154"/>
      <c r="C187" s="180" t="s">
        <v>428</v>
      </c>
      <c r="D187" s="156"/>
      <c r="E187" s="157"/>
      <c r="F187" s="155"/>
      <c r="G187" s="155"/>
      <c r="H187" s="146"/>
      <c r="I187" s="146"/>
      <c r="J187" s="146"/>
      <c r="K187" s="146"/>
      <c r="L187" s="146"/>
      <c r="M187" s="146"/>
      <c r="N187" s="146"/>
      <c r="O187" s="146" t="s">
        <v>136</v>
      </c>
      <c r="P187" s="146">
        <v>0</v>
      </c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</row>
    <row r="188" spans="1:33" outlineLevel="3" x14ac:dyDescent="0.25">
      <c r="A188" s="153"/>
      <c r="B188" s="154"/>
      <c r="C188" s="180" t="s">
        <v>407</v>
      </c>
      <c r="D188" s="156"/>
      <c r="E188" s="157"/>
      <c r="F188" s="155"/>
      <c r="G188" s="155"/>
      <c r="H188" s="146"/>
      <c r="I188" s="146"/>
      <c r="J188" s="146"/>
      <c r="K188" s="146"/>
      <c r="L188" s="146"/>
      <c r="M188" s="146"/>
      <c r="N188" s="146"/>
      <c r="O188" s="146" t="s">
        <v>136</v>
      </c>
      <c r="P188" s="146">
        <v>0</v>
      </c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</row>
    <row r="189" spans="1:33" outlineLevel="3" x14ac:dyDescent="0.25">
      <c r="A189" s="153"/>
      <c r="B189" s="154"/>
      <c r="C189" s="180" t="s">
        <v>408</v>
      </c>
      <c r="D189" s="156"/>
      <c r="E189" s="157"/>
      <c r="F189" s="155"/>
      <c r="G189" s="155"/>
      <c r="H189" s="146"/>
      <c r="I189" s="146"/>
      <c r="J189" s="146"/>
      <c r="K189" s="146"/>
      <c r="L189" s="146"/>
      <c r="M189" s="146"/>
      <c r="N189" s="146"/>
      <c r="O189" s="146" t="s">
        <v>136</v>
      </c>
      <c r="P189" s="146">
        <v>0</v>
      </c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</row>
    <row r="190" spans="1:33" outlineLevel="3" x14ac:dyDescent="0.25">
      <c r="A190" s="153"/>
      <c r="B190" s="154"/>
      <c r="C190" s="180" t="s">
        <v>429</v>
      </c>
      <c r="D190" s="156"/>
      <c r="E190" s="157"/>
      <c r="F190" s="155"/>
      <c r="G190" s="155"/>
      <c r="H190" s="146"/>
      <c r="I190" s="146"/>
      <c r="J190" s="146"/>
      <c r="K190" s="146"/>
      <c r="L190" s="146"/>
      <c r="M190" s="146"/>
      <c r="N190" s="146"/>
      <c r="O190" s="146" t="s">
        <v>136</v>
      </c>
      <c r="P190" s="146">
        <v>0</v>
      </c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</row>
    <row r="191" spans="1:33" ht="20.399999999999999" outlineLevel="1" x14ac:dyDescent="0.25">
      <c r="A191" s="166">
        <v>29</v>
      </c>
      <c r="B191" s="167" t="s">
        <v>226</v>
      </c>
      <c r="C191" s="179" t="s">
        <v>227</v>
      </c>
      <c r="D191" s="168" t="s">
        <v>147</v>
      </c>
      <c r="E191" s="169"/>
      <c r="F191" s="170">
        <v>51.1</v>
      </c>
      <c r="G191" s="171">
        <f>ROUND(E191*F191,2)</f>
        <v>0</v>
      </c>
      <c r="H191" s="146"/>
      <c r="I191" s="146"/>
      <c r="J191" s="146"/>
      <c r="K191" s="146"/>
      <c r="L191" s="146"/>
      <c r="M191" s="146"/>
      <c r="N191" s="146"/>
      <c r="O191" s="146" t="s">
        <v>135</v>
      </c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</row>
    <row r="192" spans="1:33" outlineLevel="2" x14ac:dyDescent="0.25">
      <c r="A192" s="153"/>
      <c r="B192" s="154"/>
      <c r="C192" s="180" t="s">
        <v>228</v>
      </c>
      <c r="D192" s="156"/>
      <c r="E192" s="157"/>
      <c r="F192" s="155"/>
      <c r="G192" s="155"/>
      <c r="H192" s="146"/>
      <c r="I192" s="146"/>
      <c r="J192" s="146"/>
      <c r="K192" s="146"/>
      <c r="L192" s="146"/>
      <c r="M192" s="146"/>
      <c r="N192" s="146"/>
      <c r="O192" s="146" t="s">
        <v>136</v>
      </c>
      <c r="P192" s="146">
        <v>0</v>
      </c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</row>
    <row r="193" spans="1:33" outlineLevel="3" x14ac:dyDescent="0.25">
      <c r="A193" s="153"/>
      <c r="B193" s="154"/>
      <c r="C193" s="180"/>
      <c r="D193" s="156"/>
      <c r="E193" s="157"/>
      <c r="F193" s="155"/>
      <c r="G193" s="155"/>
      <c r="H193" s="146"/>
      <c r="I193" s="146"/>
      <c r="J193" s="146"/>
      <c r="K193" s="146"/>
      <c r="L193" s="146"/>
      <c r="M193" s="146"/>
      <c r="N193" s="146"/>
      <c r="O193" s="146" t="s">
        <v>136</v>
      </c>
      <c r="P193" s="146">
        <v>0</v>
      </c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</row>
    <row r="194" spans="1:33" outlineLevel="3" x14ac:dyDescent="0.25">
      <c r="A194" s="153"/>
      <c r="B194" s="154"/>
      <c r="C194" s="180"/>
      <c r="D194" s="156"/>
      <c r="E194" s="157"/>
      <c r="F194" s="155"/>
      <c r="G194" s="155"/>
      <c r="H194" s="146"/>
      <c r="I194" s="146"/>
      <c r="J194" s="146"/>
      <c r="K194" s="146"/>
      <c r="L194" s="146"/>
      <c r="M194" s="146"/>
      <c r="N194" s="146"/>
      <c r="O194" s="146" t="s">
        <v>136</v>
      </c>
      <c r="P194" s="146">
        <v>0</v>
      </c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</row>
    <row r="195" spans="1:33" outlineLevel="3" x14ac:dyDescent="0.25">
      <c r="A195" s="153"/>
      <c r="B195" s="154"/>
      <c r="C195" s="180"/>
      <c r="D195" s="156"/>
      <c r="E195" s="157"/>
      <c r="F195" s="155"/>
      <c r="G195" s="155"/>
      <c r="H195" s="146"/>
      <c r="I195" s="146"/>
      <c r="J195" s="146"/>
      <c r="K195" s="146"/>
      <c r="L195" s="146"/>
      <c r="M195" s="146"/>
      <c r="N195" s="146"/>
      <c r="O195" s="146" t="s">
        <v>136</v>
      </c>
      <c r="P195" s="146">
        <v>0</v>
      </c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  <c r="AD195" s="146"/>
      <c r="AE195" s="146"/>
      <c r="AF195" s="146"/>
      <c r="AG195" s="146"/>
    </row>
    <row r="196" spans="1:33" outlineLevel="3" x14ac:dyDescent="0.25">
      <c r="A196" s="153"/>
      <c r="B196" s="154"/>
      <c r="C196" s="181" t="s">
        <v>154</v>
      </c>
      <c r="D196" s="158"/>
      <c r="E196" s="159"/>
      <c r="F196" s="155"/>
      <c r="G196" s="155"/>
      <c r="H196" s="146"/>
      <c r="I196" s="146"/>
      <c r="J196" s="146"/>
      <c r="K196" s="146"/>
      <c r="L196" s="146"/>
      <c r="M196" s="146"/>
      <c r="N196" s="146"/>
      <c r="O196" s="146" t="s">
        <v>136</v>
      </c>
      <c r="P196" s="146">
        <v>1</v>
      </c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  <c r="AD196" s="146"/>
      <c r="AE196" s="146"/>
      <c r="AF196" s="146"/>
      <c r="AG196" s="146"/>
    </row>
    <row r="197" spans="1:33" outlineLevel="3" x14ac:dyDescent="0.25">
      <c r="A197" s="153"/>
      <c r="B197" s="154"/>
      <c r="C197" s="180" t="s">
        <v>178</v>
      </c>
      <c r="D197" s="156"/>
      <c r="E197" s="157"/>
      <c r="F197" s="155"/>
      <c r="G197" s="155"/>
      <c r="H197" s="146"/>
      <c r="I197" s="146"/>
      <c r="J197" s="146"/>
      <c r="K197" s="146"/>
      <c r="L197" s="146"/>
      <c r="M197" s="146"/>
      <c r="N197" s="146"/>
      <c r="O197" s="146" t="s">
        <v>136</v>
      </c>
      <c r="P197" s="146">
        <v>0</v>
      </c>
      <c r="Q197" s="146"/>
      <c r="R197" s="146"/>
      <c r="S197" s="146"/>
      <c r="T197" s="146"/>
      <c r="U197" s="146"/>
      <c r="V197" s="146"/>
      <c r="W197" s="146"/>
      <c r="X197" s="146"/>
      <c r="Y197" s="146"/>
      <c r="Z197" s="146"/>
      <c r="AA197" s="146"/>
      <c r="AB197" s="146"/>
      <c r="AC197" s="146"/>
      <c r="AD197" s="146"/>
      <c r="AE197" s="146"/>
      <c r="AF197" s="146"/>
      <c r="AG197" s="146"/>
    </row>
    <row r="198" spans="1:33" outlineLevel="3" x14ac:dyDescent="0.25">
      <c r="A198" s="153"/>
      <c r="B198" s="154"/>
      <c r="C198" s="180"/>
      <c r="D198" s="156"/>
      <c r="E198" s="157"/>
      <c r="F198" s="155"/>
      <c r="G198" s="155"/>
      <c r="H198" s="146"/>
      <c r="I198" s="146"/>
      <c r="J198" s="146"/>
      <c r="K198" s="146"/>
      <c r="L198" s="146"/>
      <c r="M198" s="146"/>
      <c r="N198" s="146"/>
      <c r="O198" s="146" t="s">
        <v>136</v>
      </c>
      <c r="P198" s="146">
        <v>0</v>
      </c>
      <c r="Q198" s="146"/>
      <c r="R198" s="146"/>
      <c r="S198" s="146"/>
      <c r="T198" s="146"/>
      <c r="U198" s="146"/>
      <c r="V198" s="146"/>
      <c r="W198" s="146"/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</row>
    <row r="199" spans="1:33" outlineLevel="3" x14ac:dyDescent="0.25">
      <c r="A199" s="153"/>
      <c r="B199" s="154"/>
      <c r="C199" s="180"/>
      <c r="D199" s="156"/>
      <c r="E199" s="157"/>
      <c r="F199" s="155"/>
      <c r="G199" s="155"/>
      <c r="H199" s="146"/>
      <c r="I199" s="146"/>
      <c r="J199" s="146"/>
      <c r="K199" s="146"/>
      <c r="L199" s="146"/>
      <c r="M199" s="146"/>
      <c r="N199" s="146"/>
      <c r="O199" s="146" t="s">
        <v>136</v>
      </c>
      <c r="P199" s="146">
        <v>0</v>
      </c>
      <c r="Q199" s="146"/>
      <c r="R199" s="146"/>
      <c r="S199" s="146"/>
      <c r="T199" s="146"/>
      <c r="U199" s="146"/>
      <c r="V199" s="146"/>
      <c r="W199" s="146"/>
      <c r="X199" s="146"/>
      <c r="Y199" s="146"/>
      <c r="Z199" s="146"/>
      <c r="AA199" s="146"/>
      <c r="AB199" s="146"/>
      <c r="AC199" s="146"/>
      <c r="AD199" s="146"/>
      <c r="AE199" s="146"/>
      <c r="AF199" s="146"/>
      <c r="AG199" s="146"/>
    </row>
    <row r="200" spans="1:33" outlineLevel="3" x14ac:dyDescent="0.25">
      <c r="A200" s="153"/>
      <c r="B200" s="154"/>
      <c r="C200" s="180"/>
      <c r="D200" s="156"/>
      <c r="E200" s="157"/>
      <c r="F200" s="155"/>
      <c r="G200" s="155"/>
      <c r="H200" s="146"/>
      <c r="I200" s="146"/>
      <c r="J200" s="146"/>
      <c r="K200" s="146"/>
      <c r="L200" s="146"/>
      <c r="M200" s="146"/>
      <c r="N200" s="146"/>
      <c r="O200" s="146" t="s">
        <v>136</v>
      </c>
      <c r="P200" s="146">
        <v>0</v>
      </c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  <c r="AA200" s="146"/>
      <c r="AB200" s="146"/>
      <c r="AC200" s="146"/>
      <c r="AD200" s="146"/>
      <c r="AE200" s="146"/>
      <c r="AF200" s="146"/>
      <c r="AG200" s="146"/>
    </row>
    <row r="201" spans="1:33" outlineLevel="3" x14ac:dyDescent="0.25">
      <c r="A201" s="153"/>
      <c r="B201" s="154"/>
      <c r="C201" s="181" t="s">
        <v>154</v>
      </c>
      <c r="D201" s="158"/>
      <c r="E201" s="159"/>
      <c r="F201" s="155"/>
      <c r="G201" s="155"/>
      <c r="H201" s="146"/>
      <c r="I201" s="146"/>
      <c r="J201" s="146"/>
      <c r="K201" s="146"/>
      <c r="L201" s="146"/>
      <c r="M201" s="146"/>
      <c r="N201" s="146"/>
      <c r="O201" s="146" t="s">
        <v>136</v>
      </c>
      <c r="P201" s="146">
        <v>1</v>
      </c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  <c r="AA201" s="146"/>
      <c r="AB201" s="146"/>
      <c r="AC201" s="146"/>
      <c r="AD201" s="146"/>
      <c r="AE201" s="146"/>
      <c r="AF201" s="146"/>
      <c r="AG201" s="146"/>
    </row>
    <row r="202" spans="1:33" ht="20.399999999999999" outlineLevel="1" x14ac:dyDescent="0.25">
      <c r="A202" s="166">
        <v>30</v>
      </c>
      <c r="B202" s="167" t="s">
        <v>229</v>
      </c>
      <c r="C202" s="179" t="s">
        <v>230</v>
      </c>
      <c r="D202" s="168" t="s">
        <v>147</v>
      </c>
      <c r="E202" s="169"/>
      <c r="F202" s="170">
        <v>319.5</v>
      </c>
      <c r="G202" s="171">
        <f>ROUND(E202*F202,2)</f>
        <v>0</v>
      </c>
      <c r="H202" s="146"/>
      <c r="I202" s="146"/>
      <c r="J202" s="146"/>
      <c r="K202" s="146"/>
      <c r="L202" s="146"/>
      <c r="M202" s="146"/>
      <c r="N202" s="146"/>
      <c r="O202" s="146" t="s">
        <v>135</v>
      </c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  <c r="AC202" s="146"/>
      <c r="AD202" s="146"/>
      <c r="AE202" s="146"/>
      <c r="AF202" s="146"/>
      <c r="AG202" s="146"/>
    </row>
    <row r="203" spans="1:33" outlineLevel="2" x14ac:dyDescent="0.25">
      <c r="A203" s="153"/>
      <c r="B203" s="154"/>
      <c r="C203" s="180" t="s">
        <v>219</v>
      </c>
      <c r="D203" s="156"/>
      <c r="E203" s="157"/>
      <c r="F203" s="155"/>
      <c r="G203" s="155"/>
      <c r="H203" s="146"/>
      <c r="I203" s="146"/>
      <c r="J203" s="146"/>
      <c r="K203" s="146"/>
      <c r="L203" s="146"/>
      <c r="M203" s="146"/>
      <c r="N203" s="146"/>
      <c r="O203" s="146" t="s">
        <v>136</v>
      </c>
      <c r="P203" s="146">
        <v>0</v>
      </c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  <c r="AD203" s="146"/>
      <c r="AE203" s="146"/>
      <c r="AF203" s="146"/>
      <c r="AG203" s="146"/>
    </row>
    <row r="204" spans="1:33" outlineLevel="3" x14ac:dyDescent="0.25">
      <c r="A204" s="153"/>
      <c r="B204" s="154"/>
      <c r="C204" s="180" t="s">
        <v>412</v>
      </c>
      <c r="D204" s="156"/>
      <c r="E204" s="157"/>
      <c r="F204" s="155"/>
      <c r="G204" s="155"/>
      <c r="H204" s="146"/>
      <c r="I204" s="146"/>
      <c r="J204" s="146"/>
      <c r="K204" s="146"/>
      <c r="L204" s="146"/>
      <c r="M204" s="146"/>
      <c r="N204" s="146"/>
      <c r="O204" s="146" t="s">
        <v>136</v>
      </c>
      <c r="P204" s="146">
        <v>0</v>
      </c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  <c r="AD204" s="146"/>
      <c r="AE204" s="146"/>
      <c r="AF204" s="146"/>
      <c r="AG204" s="146"/>
    </row>
    <row r="205" spans="1:33" outlineLevel="3" x14ac:dyDescent="0.25">
      <c r="A205" s="153"/>
      <c r="B205" s="154"/>
      <c r="C205" s="180" t="s">
        <v>413</v>
      </c>
      <c r="D205" s="156"/>
      <c r="E205" s="157"/>
      <c r="F205" s="155"/>
      <c r="G205" s="155"/>
      <c r="H205" s="146"/>
      <c r="I205" s="146"/>
      <c r="J205" s="146"/>
      <c r="K205" s="146"/>
      <c r="L205" s="146"/>
      <c r="M205" s="146"/>
      <c r="N205" s="146"/>
      <c r="O205" s="146" t="s">
        <v>136</v>
      </c>
      <c r="P205" s="146">
        <v>0</v>
      </c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  <c r="AD205" s="146"/>
      <c r="AE205" s="146"/>
      <c r="AF205" s="146"/>
      <c r="AG205" s="146"/>
    </row>
    <row r="206" spans="1:33" outlineLevel="3" x14ac:dyDescent="0.25">
      <c r="A206" s="153"/>
      <c r="B206" s="154"/>
      <c r="C206" s="180" t="s">
        <v>414</v>
      </c>
      <c r="D206" s="156"/>
      <c r="E206" s="157"/>
      <c r="F206" s="155"/>
      <c r="G206" s="155"/>
      <c r="H206" s="146"/>
      <c r="I206" s="146"/>
      <c r="J206" s="146"/>
      <c r="K206" s="146"/>
      <c r="L206" s="146"/>
      <c r="M206" s="146"/>
      <c r="N206" s="146"/>
      <c r="O206" s="146" t="s">
        <v>136</v>
      </c>
      <c r="P206" s="146">
        <v>0</v>
      </c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  <c r="AD206" s="146"/>
      <c r="AE206" s="146"/>
      <c r="AF206" s="146"/>
      <c r="AG206" s="146"/>
    </row>
    <row r="207" spans="1:33" outlineLevel="3" x14ac:dyDescent="0.25">
      <c r="A207" s="153"/>
      <c r="B207" s="154"/>
      <c r="C207" s="180" t="s">
        <v>415</v>
      </c>
      <c r="D207" s="156"/>
      <c r="E207" s="157"/>
      <c r="F207" s="155"/>
      <c r="G207" s="155"/>
      <c r="H207" s="146"/>
      <c r="I207" s="146"/>
      <c r="J207" s="146"/>
      <c r="K207" s="146"/>
      <c r="L207" s="146"/>
      <c r="M207" s="146"/>
      <c r="N207" s="146"/>
      <c r="O207" s="146" t="s">
        <v>136</v>
      </c>
      <c r="P207" s="146">
        <v>0</v>
      </c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  <c r="AD207" s="146"/>
      <c r="AE207" s="146"/>
      <c r="AF207" s="146"/>
      <c r="AG207" s="146"/>
    </row>
    <row r="208" spans="1:33" outlineLevel="3" x14ac:dyDescent="0.25">
      <c r="A208" s="153"/>
      <c r="B208" s="154"/>
      <c r="C208" s="180" t="s">
        <v>416</v>
      </c>
      <c r="D208" s="156"/>
      <c r="E208" s="157"/>
      <c r="F208" s="155"/>
      <c r="G208" s="155"/>
      <c r="H208" s="146"/>
      <c r="I208" s="146"/>
      <c r="J208" s="146"/>
      <c r="K208" s="146"/>
      <c r="L208" s="146"/>
      <c r="M208" s="146"/>
      <c r="N208" s="146"/>
      <c r="O208" s="146" t="s">
        <v>136</v>
      </c>
      <c r="P208" s="146">
        <v>0</v>
      </c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  <c r="AD208" s="146"/>
      <c r="AE208" s="146"/>
      <c r="AF208" s="146"/>
      <c r="AG208" s="146"/>
    </row>
    <row r="209" spans="1:33" outlineLevel="3" x14ac:dyDescent="0.25">
      <c r="A209" s="153"/>
      <c r="B209" s="154"/>
      <c r="C209" s="180" t="s">
        <v>417</v>
      </c>
      <c r="D209" s="156"/>
      <c r="E209" s="157"/>
      <c r="F209" s="155"/>
      <c r="G209" s="155"/>
      <c r="H209" s="146"/>
      <c r="I209" s="146"/>
      <c r="J209" s="146"/>
      <c r="K209" s="146"/>
      <c r="L209" s="146"/>
      <c r="M209" s="146"/>
      <c r="N209" s="146"/>
      <c r="O209" s="146" t="s">
        <v>136</v>
      </c>
      <c r="P209" s="146">
        <v>0</v>
      </c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</row>
    <row r="210" spans="1:33" outlineLevel="3" x14ac:dyDescent="0.25">
      <c r="A210" s="153"/>
      <c r="B210" s="154"/>
      <c r="C210" s="180" t="s">
        <v>418</v>
      </c>
      <c r="D210" s="156"/>
      <c r="E210" s="157"/>
      <c r="F210" s="155"/>
      <c r="G210" s="155"/>
      <c r="H210" s="146"/>
      <c r="I210" s="146"/>
      <c r="J210" s="146"/>
      <c r="K210" s="146"/>
      <c r="L210" s="146"/>
      <c r="M210" s="146"/>
      <c r="N210" s="146"/>
      <c r="O210" s="146" t="s">
        <v>136</v>
      </c>
      <c r="P210" s="146">
        <v>0</v>
      </c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  <c r="AD210" s="146"/>
      <c r="AE210" s="146"/>
      <c r="AF210" s="146"/>
      <c r="AG210" s="146"/>
    </row>
    <row r="211" spans="1:33" outlineLevel="3" x14ac:dyDescent="0.25">
      <c r="A211" s="153"/>
      <c r="B211" s="154"/>
      <c r="C211" s="180" t="s">
        <v>419</v>
      </c>
      <c r="D211" s="156"/>
      <c r="E211" s="157"/>
      <c r="F211" s="155"/>
      <c r="G211" s="155"/>
      <c r="H211" s="146"/>
      <c r="I211" s="146"/>
      <c r="J211" s="146"/>
      <c r="K211" s="146"/>
      <c r="L211" s="146"/>
      <c r="M211" s="146"/>
      <c r="N211" s="146"/>
      <c r="O211" s="146" t="s">
        <v>136</v>
      </c>
      <c r="P211" s="146">
        <v>0</v>
      </c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  <c r="AD211" s="146"/>
      <c r="AE211" s="146"/>
      <c r="AF211" s="146"/>
      <c r="AG211" s="146"/>
    </row>
    <row r="212" spans="1:33" outlineLevel="3" x14ac:dyDescent="0.25">
      <c r="A212" s="153"/>
      <c r="B212" s="154"/>
      <c r="C212" s="180"/>
      <c r="D212" s="156"/>
      <c r="E212" s="157"/>
      <c r="F212" s="155"/>
      <c r="G212" s="155"/>
      <c r="H212" s="146"/>
      <c r="I212" s="146"/>
      <c r="J212" s="146"/>
      <c r="K212" s="146"/>
      <c r="L212" s="146"/>
      <c r="M212" s="146"/>
      <c r="N212" s="146"/>
      <c r="O212" s="146" t="s">
        <v>136</v>
      </c>
      <c r="P212" s="146">
        <v>0</v>
      </c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  <c r="AD212" s="146"/>
      <c r="AE212" s="146"/>
      <c r="AF212" s="146"/>
      <c r="AG212" s="146"/>
    </row>
    <row r="213" spans="1:33" outlineLevel="3" x14ac:dyDescent="0.25">
      <c r="A213" s="153"/>
      <c r="B213" s="154"/>
      <c r="C213" s="180"/>
      <c r="D213" s="156"/>
      <c r="E213" s="157"/>
      <c r="F213" s="155"/>
      <c r="G213" s="155"/>
      <c r="H213" s="146"/>
      <c r="I213" s="146"/>
      <c r="J213" s="146"/>
      <c r="K213" s="146"/>
      <c r="L213" s="146"/>
      <c r="M213" s="146"/>
      <c r="N213" s="146"/>
      <c r="O213" s="146" t="s">
        <v>136</v>
      </c>
      <c r="P213" s="146">
        <v>0</v>
      </c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  <c r="AC213" s="146"/>
      <c r="AD213" s="146"/>
      <c r="AE213" s="146"/>
      <c r="AF213" s="146"/>
      <c r="AG213" s="146"/>
    </row>
    <row r="214" spans="1:33" outlineLevel="3" x14ac:dyDescent="0.25">
      <c r="A214" s="153"/>
      <c r="B214" s="154"/>
      <c r="C214" s="180"/>
      <c r="D214" s="156"/>
      <c r="E214" s="157"/>
      <c r="F214" s="155"/>
      <c r="G214" s="155"/>
      <c r="H214" s="146"/>
      <c r="I214" s="146"/>
      <c r="J214" s="146"/>
      <c r="K214" s="146"/>
      <c r="L214" s="146"/>
      <c r="M214" s="146"/>
      <c r="N214" s="146"/>
      <c r="O214" s="146" t="s">
        <v>136</v>
      </c>
      <c r="P214" s="146">
        <v>0</v>
      </c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  <c r="AA214" s="146"/>
      <c r="AB214" s="146"/>
      <c r="AC214" s="146"/>
      <c r="AD214" s="146"/>
      <c r="AE214" s="146"/>
      <c r="AF214" s="146"/>
      <c r="AG214" s="146"/>
    </row>
    <row r="215" spans="1:33" outlineLevel="3" x14ac:dyDescent="0.25">
      <c r="A215" s="153"/>
      <c r="B215" s="154"/>
      <c r="C215" s="180"/>
      <c r="D215" s="156"/>
      <c r="E215" s="157"/>
      <c r="F215" s="155"/>
      <c r="G215" s="155"/>
      <c r="H215" s="146"/>
      <c r="I215" s="146"/>
      <c r="J215" s="146"/>
      <c r="K215" s="146"/>
      <c r="L215" s="146"/>
      <c r="M215" s="146"/>
      <c r="N215" s="146"/>
      <c r="O215" s="146" t="s">
        <v>136</v>
      </c>
      <c r="P215" s="146">
        <v>0</v>
      </c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6"/>
      <c r="AC215" s="146"/>
      <c r="AD215" s="146"/>
      <c r="AE215" s="146"/>
      <c r="AF215" s="146"/>
      <c r="AG215" s="146"/>
    </row>
    <row r="216" spans="1:33" outlineLevel="3" x14ac:dyDescent="0.25">
      <c r="A216" s="153"/>
      <c r="B216" s="154"/>
      <c r="C216" s="180" t="s">
        <v>220</v>
      </c>
      <c r="D216" s="156"/>
      <c r="E216" s="157"/>
      <c r="F216" s="155"/>
      <c r="G216" s="155"/>
      <c r="H216" s="146"/>
      <c r="I216" s="146"/>
      <c r="J216" s="146"/>
      <c r="K216" s="146"/>
      <c r="L216" s="146"/>
      <c r="M216" s="146"/>
      <c r="N216" s="146"/>
      <c r="O216" s="146" t="s">
        <v>136</v>
      </c>
      <c r="P216" s="146">
        <v>0</v>
      </c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  <c r="AD216" s="146"/>
      <c r="AE216" s="146"/>
      <c r="AF216" s="146"/>
      <c r="AG216" s="146"/>
    </row>
    <row r="217" spans="1:33" outlineLevel="3" x14ac:dyDescent="0.25">
      <c r="A217" s="153"/>
      <c r="B217" s="154"/>
      <c r="C217" s="180" t="s">
        <v>420</v>
      </c>
      <c r="D217" s="156"/>
      <c r="E217" s="157"/>
      <c r="F217" s="155"/>
      <c r="G217" s="155"/>
      <c r="H217" s="146"/>
      <c r="I217" s="146"/>
      <c r="J217" s="146"/>
      <c r="K217" s="146"/>
      <c r="L217" s="146"/>
      <c r="M217" s="146"/>
      <c r="N217" s="146"/>
      <c r="O217" s="146" t="s">
        <v>136</v>
      </c>
      <c r="P217" s="146">
        <v>0</v>
      </c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  <c r="AA217" s="146"/>
      <c r="AB217" s="146"/>
      <c r="AC217" s="146"/>
      <c r="AD217" s="146"/>
      <c r="AE217" s="146"/>
      <c r="AF217" s="146"/>
      <c r="AG217" s="146"/>
    </row>
    <row r="218" spans="1:33" outlineLevel="3" x14ac:dyDescent="0.25">
      <c r="A218" s="153"/>
      <c r="B218" s="154"/>
      <c r="C218" s="180" t="s">
        <v>421</v>
      </c>
      <c r="D218" s="156"/>
      <c r="E218" s="157"/>
      <c r="F218" s="155"/>
      <c r="G218" s="155"/>
      <c r="H218" s="146"/>
      <c r="I218" s="146"/>
      <c r="J218" s="146"/>
      <c r="K218" s="146"/>
      <c r="L218" s="146"/>
      <c r="M218" s="146"/>
      <c r="N218" s="146"/>
      <c r="O218" s="146" t="s">
        <v>136</v>
      </c>
      <c r="P218" s="146">
        <v>0</v>
      </c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  <c r="AA218" s="146"/>
      <c r="AB218" s="146"/>
      <c r="AC218" s="146"/>
      <c r="AD218" s="146"/>
      <c r="AE218" s="146"/>
      <c r="AF218" s="146"/>
      <c r="AG218" s="146"/>
    </row>
    <row r="219" spans="1:33" outlineLevel="3" x14ac:dyDescent="0.25">
      <c r="A219" s="153"/>
      <c r="B219" s="154"/>
      <c r="C219" s="180" t="s">
        <v>422</v>
      </c>
      <c r="D219" s="156"/>
      <c r="E219" s="157"/>
      <c r="F219" s="155"/>
      <c r="G219" s="155"/>
      <c r="H219" s="146"/>
      <c r="I219" s="146"/>
      <c r="J219" s="146"/>
      <c r="K219" s="146"/>
      <c r="L219" s="146"/>
      <c r="M219" s="146"/>
      <c r="N219" s="146"/>
      <c r="O219" s="146" t="s">
        <v>136</v>
      </c>
      <c r="P219" s="146">
        <v>0</v>
      </c>
      <c r="Q219" s="146"/>
      <c r="R219" s="146"/>
      <c r="S219" s="146"/>
      <c r="T219" s="146"/>
      <c r="U219" s="146"/>
      <c r="V219" s="146"/>
      <c r="W219" s="146"/>
      <c r="X219" s="146"/>
      <c r="Y219" s="146"/>
      <c r="Z219" s="146"/>
      <c r="AA219" s="146"/>
      <c r="AB219" s="146"/>
      <c r="AC219" s="146"/>
      <c r="AD219" s="146"/>
      <c r="AE219" s="146"/>
      <c r="AF219" s="146"/>
      <c r="AG219" s="146"/>
    </row>
    <row r="220" spans="1:33" outlineLevel="3" x14ac:dyDescent="0.25">
      <c r="A220" s="153"/>
      <c r="B220" s="154"/>
      <c r="C220" s="180" t="s">
        <v>423</v>
      </c>
      <c r="D220" s="156"/>
      <c r="E220" s="157"/>
      <c r="F220" s="155"/>
      <c r="G220" s="155"/>
      <c r="H220" s="146"/>
      <c r="I220" s="146"/>
      <c r="J220" s="146"/>
      <c r="K220" s="146"/>
      <c r="L220" s="146"/>
      <c r="M220" s="146"/>
      <c r="N220" s="146"/>
      <c r="O220" s="146" t="s">
        <v>136</v>
      </c>
      <c r="P220" s="146">
        <v>0</v>
      </c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  <c r="AB220" s="146"/>
      <c r="AC220" s="146"/>
      <c r="AD220" s="146"/>
      <c r="AE220" s="146"/>
      <c r="AF220" s="146"/>
      <c r="AG220" s="146"/>
    </row>
    <row r="221" spans="1:33" outlineLevel="3" x14ac:dyDescent="0.25">
      <c r="A221" s="153"/>
      <c r="B221" s="154"/>
      <c r="C221" s="180" t="s">
        <v>424</v>
      </c>
      <c r="D221" s="156"/>
      <c r="E221" s="157"/>
      <c r="F221" s="155"/>
      <c r="G221" s="155"/>
      <c r="H221" s="146"/>
      <c r="I221" s="146"/>
      <c r="J221" s="146"/>
      <c r="K221" s="146"/>
      <c r="L221" s="146"/>
      <c r="M221" s="146"/>
      <c r="N221" s="146"/>
      <c r="O221" s="146" t="s">
        <v>136</v>
      </c>
      <c r="P221" s="146">
        <v>0</v>
      </c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  <c r="AB221" s="146"/>
      <c r="AC221" s="146"/>
      <c r="AD221" s="146"/>
      <c r="AE221" s="146"/>
      <c r="AF221" s="146"/>
      <c r="AG221" s="146"/>
    </row>
    <row r="222" spans="1:33" outlineLevel="3" x14ac:dyDescent="0.25">
      <c r="A222" s="153"/>
      <c r="B222" s="154"/>
      <c r="C222" s="180" t="s">
        <v>425</v>
      </c>
      <c r="D222" s="156"/>
      <c r="E222" s="157"/>
      <c r="F222" s="155"/>
      <c r="G222" s="155"/>
      <c r="H222" s="146"/>
      <c r="I222" s="146"/>
      <c r="J222" s="146"/>
      <c r="K222" s="146"/>
      <c r="L222" s="146"/>
      <c r="M222" s="146"/>
      <c r="N222" s="146"/>
      <c r="O222" s="146" t="s">
        <v>136</v>
      </c>
      <c r="P222" s="146">
        <v>0</v>
      </c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</row>
    <row r="223" spans="1:33" outlineLevel="3" x14ac:dyDescent="0.25">
      <c r="A223" s="153"/>
      <c r="B223" s="154"/>
      <c r="C223" s="180" t="s">
        <v>426</v>
      </c>
      <c r="D223" s="156"/>
      <c r="E223" s="157"/>
      <c r="F223" s="155"/>
      <c r="G223" s="155"/>
      <c r="H223" s="146"/>
      <c r="I223" s="146"/>
      <c r="J223" s="146"/>
      <c r="K223" s="146"/>
      <c r="L223" s="146"/>
      <c r="M223" s="146"/>
      <c r="N223" s="146"/>
      <c r="O223" s="146" t="s">
        <v>136</v>
      </c>
      <c r="P223" s="146">
        <v>0</v>
      </c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</row>
    <row r="224" spans="1:33" outlineLevel="3" x14ac:dyDescent="0.25">
      <c r="A224" s="153"/>
      <c r="B224" s="154"/>
      <c r="C224" s="180"/>
      <c r="D224" s="156"/>
      <c r="E224" s="157"/>
      <c r="F224" s="155"/>
      <c r="G224" s="155"/>
      <c r="H224" s="146"/>
      <c r="I224" s="146"/>
      <c r="J224" s="146"/>
      <c r="K224" s="146"/>
      <c r="L224" s="146"/>
      <c r="M224" s="146"/>
      <c r="N224" s="146"/>
      <c r="O224" s="146" t="s">
        <v>136</v>
      </c>
      <c r="P224" s="146">
        <v>0</v>
      </c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</row>
    <row r="225" spans="1:33" outlineLevel="3" x14ac:dyDescent="0.25">
      <c r="A225" s="153"/>
      <c r="B225" s="154"/>
      <c r="C225" s="180"/>
      <c r="D225" s="156"/>
      <c r="E225" s="157"/>
      <c r="F225" s="155"/>
      <c r="G225" s="155"/>
      <c r="H225" s="146"/>
      <c r="I225" s="146"/>
      <c r="J225" s="146"/>
      <c r="K225" s="146"/>
      <c r="L225" s="146"/>
      <c r="M225" s="146"/>
      <c r="N225" s="146"/>
      <c r="O225" s="146" t="s">
        <v>136</v>
      </c>
      <c r="P225" s="146">
        <v>0</v>
      </c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</row>
    <row r="226" spans="1:33" outlineLevel="3" x14ac:dyDescent="0.25">
      <c r="A226" s="153"/>
      <c r="B226" s="154"/>
      <c r="C226" s="181" t="s">
        <v>154</v>
      </c>
      <c r="D226" s="158"/>
      <c r="E226" s="159"/>
      <c r="F226" s="155"/>
      <c r="G226" s="155"/>
      <c r="H226" s="146"/>
      <c r="I226" s="146"/>
      <c r="J226" s="146"/>
      <c r="K226" s="146"/>
      <c r="L226" s="146"/>
      <c r="M226" s="146"/>
      <c r="N226" s="146"/>
      <c r="O226" s="146" t="s">
        <v>136</v>
      </c>
      <c r="P226" s="146">
        <v>1</v>
      </c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</row>
    <row r="227" spans="1:33" x14ac:dyDescent="0.25">
      <c r="A227" s="160" t="s">
        <v>130</v>
      </c>
      <c r="B227" s="161" t="s">
        <v>74</v>
      </c>
      <c r="C227" s="178" t="s">
        <v>75</v>
      </c>
      <c r="D227" s="162"/>
      <c r="E227" s="163"/>
      <c r="F227" s="164"/>
      <c r="G227" s="164">
        <f>SUMIF(O228:O276,"&lt;&gt;NOR",G228:G276)</f>
        <v>0</v>
      </c>
      <c r="O227" t="s">
        <v>131</v>
      </c>
    </row>
    <row r="228" spans="1:33" outlineLevel="1" x14ac:dyDescent="0.25">
      <c r="A228" s="166">
        <v>31</v>
      </c>
      <c r="B228" s="167" t="s">
        <v>231</v>
      </c>
      <c r="C228" s="179" t="s">
        <v>232</v>
      </c>
      <c r="D228" s="168" t="s">
        <v>147</v>
      </c>
      <c r="E228" s="169"/>
      <c r="F228" s="170">
        <v>63.1</v>
      </c>
      <c r="G228" s="171">
        <f>ROUND(E228*F228,2)</f>
        <v>0</v>
      </c>
      <c r="H228" s="146"/>
      <c r="I228" s="146"/>
      <c r="J228" s="146"/>
      <c r="K228" s="146"/>
      <c r="L228" s="146"/>
      <c r="M228" s="146"/>
      <c r="N228" s="146"/>
      <c r="O228" s="146" t="s">
        <v>135</v>
      </c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  <c r="AD228" s="146"/>
      <c r="AE228" s="146"/>
      <c r="AF228" s="146"/>
      <c r="AG228" s="146"/>
    </row>
    <row r="229" spans="1:33" outlineLevel="2" x14ac:dyDescent="0.25">
      <c r="A229" s="153"/>
      <c r="B229" s="154"/>
      <c r="C229" s="180" t="s">
        <v>225</v>
      </c>
      <c r="D229" s="156"/>
      <c r="E229" s="157"/>
      <c r="F229" s="155"/>
      <c r="G229" s="155"/>
      <c r="H229" s="146"/>
      <c r="I229" s="146"/>
      <c r="J229" s="146"/>
      <c r="K229" s="146"/>
      <c r="L229" s="146"/>
      <c r="M229" s="146"/>
      <c r="N229" s="146"/>
      <c r="O229" s="146" t="s">
        <v>136</v>
      </c>
      <c r="P229" s="146">
        <v>0</v>
      </c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</row>
    <row r="230" spans="1:33" outlineLevel="3" x14ac:dyDescent="0.25">
      <c r="A230" s="153"/>
      <c r="B230" s="154"/>
      <c r="C230" s="180" t="s">
        <v>428</v>
      </c>
      <c r="D230" s="156"/>
      <c r="E230" s="157"/>
      <c r="F230" s="155"/>
      <c r="G230" s="155"/>
      <c r="H230" s="146"/>
      <c r="I230" s="146"/>
      <c r="J230" s="146"/>
      <c r="K230" s="146"/>
      <c r="L230" s="146"/>
      <c r="M230" s="146"/>
      <c r="N230" s="146"/>
      <c r="O230" s="146" t="s">
        <v>136</v>
      </c>
      <c r="P230" s="146">
        <v>0</v>
      </c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</row>
    <row r="231" spans="1:33" outlineLevel="3" x14ac:dyDescent="0.25">
      <c r="A231" s="153"/>
      <c r="B231" s="154"/>
      <c r="C231" s="180" t="s">
        <v>407</v>
      </c>
      <c r="D231" s="156"/>
      <c r="E231" s="157"/>
      <c r="F231" s="155"/>
      <c r="G231" s="155"/>
      <c r="H231" s="146"/>
      <c r="I231" s="146"/>
      <c r="J231" s="146"/>
      <c r="K231" s="146"/>
      <c r="L231" s="146"/>
      <c r="M231" s="146"/>
      <c r="N231" s="146"/>
      <c r="O231" s="146" t="s">
        <v>136</v>
      </c>
      <c r="P231" s="146">
        <v>0</v>
      </c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46"/>
    </row>
    <row r="232" spans="1:33" outlineLevel="3" x14ac:dyDescent="0.25">
      <c r="A232" s="153"/>
      <c r="B232" s="154"/>
      <c r="C232" s="180" t="s">
        <v>408</v>
      </c>
      <c r="D232" s="156"/>
      <c r="E232" s="157"/>
      <c r="F232" s="155"/>
      <c r="G232" s="155"/>
      <c r="H232" s="146"/>
      <c r="I232" s="146"/>
      <c r="J232" s="146"/>
      <c r="K232" s="146"/>
      <c r="L232" s="146"/>
      <c r="M232" s="146"/>
      <c r="N232" s="146"/>
      <c r="O232" s="146" t="s">
        <v>136</v>
      </c>
      <c r="P232" s="146">
        <v>0</v>
      </c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  <c r="AB232" s="146"/>
      <c r="AC232" s="146"/>
      <c r="AD232" s="146"/>
      <c r="AE232" s="146"/>
      <c r="AF232" s="146"/>
      <c r="AG232" s="146"/>
    </row>
    <row r="233" spans="1:33" outlineLevel="3" x14ac:dyDescent="0.25">
      <c r="A233" s="153"/>
      <c r="B233" s="154"/>
      <c r="C233" s="180" t="s">
        <v>429</v>
      </c>
      <c r="D233" s="156"/>
      <c r="E233" s="157"/>
      <c r="F233" s="155"/>
      <c r="G233" s="155"/>
      <c r="H233" s="146"/>
      <c r="I233" s="146"/>
      <c r="J233" s="146"/>
      <c r="K233" s="146"/>
      <c r="L233" s="146"/>
      <c r="M233" s="146"/>
      <c r="N233" s="146"/>
      <c r="O233" s="146" t="s">
        <v>136</v>
      </c>
      <c r="P233" s="146">
        <v>0</v>
      </c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  <c r="AB233" s="146"/>
      <c r="AC233" s="146"/>
      <c r="AD233" s="146"/>
      <c r="AE233" s="146"/>
      <c r="AF233" s="146"/>
      <c r="AG233" s="146"/>
    </row>
    <row r="234" spans="1:33" ht="20.399999999999999" outlineLevel="1" x14ac:dyDescent="0.25">
      <c r="A234" s="166">
        <v>32</v>
      </c>
      <c r="B234" s="167" t="s">
        <v>233</v>
      </c>
      <c r="C234" s="179" t="s">
        <v>234</v>
      </c>
      <c r="D234" s="168" t="s">
        <v>147</v>
      </c>
      <c r="E234" s="169"/>
      <c r="F234" s="170">
        <v>1787</v>
      </c>
      <c r="G234" s="171">
        <f>ROUND(E234*F234,2)</f>
        <v>0</v>
      </c>
      <c r="H234" s="146"/>
      <c r="I234" s="146"/>
      <c r="J234" s="146"/>
      <c r="K234" s="146"/>
      <c r="L234" s="146"/>
      <c r="M234" s="146"/>
      <c r="N234" s="146"/>
      <c r="O234" s="146" t="s">
        <v>135</v>
      </c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  <c r="AD234" s="146"/>
      <c r="AE234" s="146"/>
      <c r="AF234" s="146"/>
      <c r="AG234" s="146"/>
    </row>
    <row r="235" spans="1:33" outlineLevel="2" x14ac:dyDescent="0.25">
      <c r="A235" s="153"/>
      <c r="B235" s="154"/>
      <c r="C235" s="243" t="s">
        <v>235</v>
      </c>
      <c r="D235" s="244"/>
      <c r="E235" s="244"/>
      <c r="F235" s="244"/>
      <c r="G235" s="244"/>
      <c r="H235" s="146"/>
      <c r="I235" s="146"/>
      <c r="J235" s="146"/>
      <c r="K235" s="146"/>
      <c r="L235" s="146"/>
      <c r="M235" s="146"/>
      <c r="N235" s="146"/>
      <c r="O235" s="146" t="s">
        <v>165</v>
      </c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  <c r="AD235" s="146"/>
      <c r="AE235" s="146"/>
      <c r="AF235" s="146"/>
      <c r="AG235" s="146"/>
    </row>
    <row r="236" spans="1:33" outlineLevel="2" x14ac:dyDescent="0.25">
      <c r="A236" s="153"/>
      <c r="B236" s="154"/>
      <c r="C236" s="180" t="s">
        <v>177</v>
      </c>
      <c r="D236" s="156"/>
      <c r="E236" s="157"/>
      <c r="F236" s="155"/>
      <c r="G236" s="155"/>
      <c r="H236" s="146"/>
      <c r="I236" s="146"/>
      <c r="J236" s="146"/>
      <c r="K236" s="146"/>
      <c r="L236" s="146"/>
      <c r="M236" s="146"/>
      <c r="N236" s="146"/>
      <c r="O236" s="146" t="s">
        <v>136</v>
      </c>
      <c r="P236" s="146">
        <v>0</v>
      </c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  <c r="AB236" s="146"/>
      <c r="AC236" s="146"/>
      <c r="AD236" s="146"/>
      <c r="AE236" s="146"/>
      <c r="AF236" s="146"/>
      <c r="AG236" s="146"/>
    </row>
    <row r="237" spans="1:33" outlineLevel="3" x14ac:dyDescent="0.25">
      <c r="A237" s="153"/>
      <c r="B237" s="154"/>
      <c r="C237" s="180"/>
      <c r="D237" s="156"/>
      <c r="E237" s="157"/>
      <c r="F237" s="155"/>
      <c r="G237" s="155"/>
      <c r="H237" s="146"/>
      <c r="I237" s="146"/>
      <c r="J237" s="146"/>
      <c r="K237" s="146"/>
      <c r="L237" s="146"/>
      <c r="M237" s="146"/>
      <c r="N237" s="146"/>
      <c r="O237" s="146" t="s">
        <v>136</v>
      </c>
      <c r="P237" s="146">
        <v>0</v>
      </c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  <c r="AA237" s="146"/>
      <c r="AB237" s="146"/>
      <c r="AC237" s="146"/>
      <c r="AD237" s="146"/>
      <c r="AE237" s="146"/>
      <c r="AF237" s="146"/>
      <c r="AG237" s="146"/>
    </row>
    <row r="238" spans="1:33" outlineLevel="3" x14ac:dyDescent="0.25">
      <c r="A238" s="153"/>
      <c r="B238" s="154"/>
      <c r="C238" s="180" t="s">
        <v>178</v>
      </c>
      <c r="D238" s="156"/>
      <c r="E238" s="157"/>
      <c r="F238" s="155"/>
      <c r="G238" s="155"/>
      <c r="H238" s="146"/>
      <c r="I238" s="146"/>
      <c r="J238" s="146"/>
      <c r="K238" s="146"/>
      <c r="L238" s="146"/>
      <c r="M238" s="146"/>
      <c r="N238" s="146"/>
      <c r="O238" s="146" t="s">
        <v>136</v>
      </c>
      <c r="P238" s="146">
        <v>0</v>
      </c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  <c r="AA238" s="146"/>
      <c r="AB238" s="146"/>
      <c r="AC238" s="146"/>
      <c r="AD238" s="146"/>
      <c r="AE238" s="146"/>
      <c r="AF238" s="146"/>
      <c r="AG238" s="146"/>
    </row>
    <row r="239" spans="1:33" outlineLevel="3" x14ac:dyDescent="0.25">
      <c r="A239" s="153"/>
      <c r="B239" s="154"/>
      <c r="C239" s="180"/>
      <c r="D239" s="156"/>
      <c r="E239" s="157"/>
      <c r="F239" s="155"/>
      <c r="G239" s="155"/>
      <c r="H239" s="146"/>
      <c r="I239" s="146"/>
      <c r="J239" s="146"/>
      <c r="K239" s="146"/>
      <c r="L239" s="146"/>
      <c r="M239" s="146"/>
      <c r="N239" s="146"/>
      <c r="O239" s="146" t="s">
        <v>136</v>
      </c>
      <c r="P239" s="146">
        <v>0</v>
      </c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6"/>
      <c r="AD239" s="146"/>
      <c r="AE239" s="146"/>
      <c r="AF239" s="146"/>
      <c r="AG239" s="146"/>
    </row>
    <row r="240" spans="1:33" outlineLevel="3" x14ac:dyDescent="0.25">
      <c r="A240" s="153"/>
      <c r="B240" s="154"/>
      <c r="C240" s="180" t="s">
        <v>179</v>
      </c>
      <c r="D240" s="156"/>
      <c r="E240" s="157"/>
      <c r="F240" s="155"/>
      <c r="G240" s="155"/>
      <c r="H240" s="146"/>
      <c r="I240" s="146"/>
      <c r="J240" s="146"/>
      <c r="K240" s="146"/>
      <c r="L240" s="146"/>
      <c r="M240" s="146"/>
      <c r="N240" s="146"/>
      <c r="O240" s="146" t="s">
        <v>136</v>
      </c>
      <c r="P240" s="146">
        <v>0</v>
      </c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</row>
    <row r="241" spans="1:33" outlineLevel="3" x14ac:dyDescent="0.25">
      <c r="A241" s="153"/>
      <c r="B241" s="154"/>
      <c r="C241" s="180"/>
      <c r="D241" s="156"/>
      <c r="E241" s="157"/>
      <c r="F241" s="155"/>
      <c r="G241" s="155"/>
      <c r="H241" s="146"/>
      <c r="I241" s="146"/>
      <c r="J241" s="146"/>
      <c r="K241" s="146"/>
      <c r="L241" s="146"/>
      <c r="M241" s="146"/>
      <c r="N241" s="146"/>
      <c r="O241" s="146" t="s">
        <v>136</v>
      </c>
      <c r="P241" s="146">
        <v>0</v>
      </c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</row>
    <row r="242" spans="1:33" outlineLevel="3" x14ac:dyDescent="0.25">
      <c r="A242" s="153"/>
      <c r="B242" s="154"/>
      <c r="C242" s="181" t="s">
        <v>154</v>
      </c>
      <c r="D242" s="158"/>
      <c r="E242" s="159"/>
      <c r="F242" s="155"/>
      <c r="G242" s="155"/>
      <c r="H242" s="146"/>
      <c r="I242" s="146"/>
      <c r="J242" s="146"/>
      <c r="K242" s="146"/>
      <c r="L242" s="146"/>
      <c r="M242" s="146"/>
      <c r="N242" s="146"/>
      <c r="O242" s="146" t="s">
        <v>136</v>
      </c>
      <c r="P242" s="146">
        <v>1</v>
      </c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</row>
    <row r="243" spans="1:33" outlineLevel="3" x14ac:dyDescent="0.25">
      <c r="A243" s="153"/>
      <c r="B243" s="154"/>
      <c r="C243" s="180" t="s">
        <v>180</v>
      </c>
      <c r="D243" s="156"/>
      <c r="E243" s="157"/>
      <c r="F243" s="155"/>
      <c r="G243" s="155"/>
      <c r="H243" s="146"/>
      <c r="I243" s="146"/>
      <c r="J243" s="146"/>
      <c r="K243" s="146"/>
      <c r="L243" s="146"/>
      <c r="M243" s="146"/>
      <c r="N243" s="146"/>
      <c r="O243" s="146" t="s">
        <v>136</v>
      </c>
      <c r="P243" s="146">
        <v>0</v>
      </c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</row>
    <row r="244" spans="1:33" outlineLevel="3" x14ac:dyDescent="0.25">
      <c r="A244" s="153"/>
      <c r="B244" s="154"/>
      <c r="C244" s="180" t="s">
        <v>428</v>
      </c>
      <c r="D244" s="156"/>
      <c r="E244" s="157"/>
      <c r="F244" s="155"/>
      <c r="G244" s="155"/>
      <c r="H244" s="146"/>
      <c r="I244" s="146"/>
      <c r="J244" s="146"/>
      <c r="K244" s="146"/>
      <c r="L244" s="146"/>
      <c r="M244" s="146"/>
      <c r="N244" s="146"/>
      <c r="O244" s="146" t="s">
        <v>136</v>
      </c>
      <c r="P244" s="146">
        <v>0</v>
      </c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</row>
    <row r="245" spans="1:33" outlineLevel="3" x14ac:dyDescent="0.25">
      <c r="A245" s="153"/>
      <c r="B245" s="154"/>
      <c r="C245" s="180" t="s">
        <v>407</v>
      </c>
      <c r="D245" s="156"/>
      <c r="E245" s="157"/>
      <c r="F245" s="155"/>
      <c r="G245" s="155"/>
      <c r="H245" s="146"/>
      <c r="I245" s="146"/>
      <c r="J245" s="146"/>
      <c r="K245" s="146"/>
      <c r="L245" s="146"/>
      <c r="M245" s="146"/>
      <c r="N245" s="146"/>
      <c r="O245" s="146" t="s">
        <v>136</v>
      </c>
      <c r="P245" s="146">
        <v>0</v>
      </c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</row>
    <row r="246" spans="1:33" outlineLevel="3" x14ac:dyDescent="0.25">
      <c r="A246" s="153"/>
      <c r="B246" s="154"/>
      <c r="C246" s="180" t="s">
        <v>408</v>
      </c>
      <c r="D246" s="156"/>
      <c r="E246" s="157"/>
      <c r="F246" s="155"/>
      <c r="G246" s="155"/>
      <c r="H246" s="146"/>
      <c r="I246" s="146"/>
      <c r="J246" s="146"/>
      <c r="K246" s="146"/>
      <c r="L246" s="146"/>
      <c r="M246" s="146"/>
      <c r="N246" s="146"/>
      <c r="O246" s="146" t="s">
        <v>136</v>
      </c>
      <c r="P246" s="146">
        <v>0</v>
      </c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</row>
    <row r="247" spans="1:33" outlineLevel="3" x14ac:dyDescent="0.25">
      <c r="A247" s="153"/>
      <c r="B247" s="154"/>
      <c r="C247" s="180" t="s">
        <v>429</v>
      </c>
      <c r="D247" s="156"/>
      <c r="E247" s="157"/>
      <c r="F247" s="155"/>
      <c r="G247" s="155"/>
      <c r="H247" s="146"/>
      <c r="I247" s="146"/>
      <c r="J247" s="146"/>
      <c r="K247" s="146"/>
      <c r="L247" s="146"/>
      <c r="M247" s="146"/>
      <c r="N247" s="146"/>
      <c r="O247" s="146" t="s">
        <v>136</v>
      </c>
      <c r="P247" s="146">
        <v>0</v>
      </c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</row>
    <row r="248" spans="1:33" outlineLevel="3" x14ac:dyDescent="0.25">
      <c r="A248" s="153"/>
      <c r="B248" s="154"/>
      <c r="C248" s="181" t="s">
        <v>154</v>
      </c>
      <c r="D248" s="158"/>
      <c r="E248" s="159"/>
      <c r="F248" s="155"/>
      <c r="G248" s="155"/>
      <c r="H248" s="146"/>
      <c r="I248" s="146"/>
      <c r="J248" s="146"/>
      <c r="K248" s="146"/>
      <c r="L248" s="146"/>
      <c r="M248" s="146"/>
      <c r="N248" s="146"/>
      <c r="O248" s="146" t="s">
        <v>136</v>
      </c>
      <c r="P248" s="146">
        <v>1</v>
      </c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</row>
    <row r="249" spans="1:33" outlineLevel="3" x14ac:dyDescent="0.25">
      <c r="A249" s="153"/>
      <c r="B249" s="154"/>
      <c r="C249" s="180" t="s">
        <v>181</v>
      </c>
      <c r="D249" s="156"/>
      <c r="E249" s="157"/>
      <c r="F249" s="155"/>
      <c r="G249" s="155"/>
      <c r="H249" s="146"/>
      <c r="I249" s="146"/>
      <c r="J249" s="146"/>
      <c r="K249" s="146"/>
      <c r="L249" s="146"/>
      <c r="M249" s="146"/>
      <c r="N249" s="146"/>
      <c r="O249" s="146" t="s">
        <v>136</v>
      </c>
      <c r="P249" s="146">
        <v>0</v>
      </c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  <c r="AA249" s="146"/>
      <c r="AB249" s="146"/>
      <c r="AC249" s="146"/>
      <c r="AD249" s="146"/>
      <c r="AE249" s="146"/>
      <c r="AF249" s="146"/>
      <c r="AG249" s="146"/>
    </row>
    <row r="250" spans="1:33" outlineLevel="3" x14ac:dyDescent="0.25">
      <c r="A250" s="153"/>
      <c r="B250" s="154"/>
      <c r="C250" s="180" t="s">
        <v>182</v>
      </c>
      <c r="D250" s="156"/>
      <c r="E250" s="157"/>
      <c r="F250" s="155"/>
      <c r="G250" s="155"/>
      <c r="H250" s="146"/>
      <c r="I250" s="146"/>
      <c r="J250" s="146"/>
      <c r="K250" s="146"/>
      <c r="L250" s="146"/>
      <c r="M250" s="146"/>
      <c r="N250" s="146"/>
      <c r="O250" s="146" t="s">
        <v>136</v>
      </c>
      <c r="P250" s="146">
        <v>0</v>
      </c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  <c r="AA250" s="146"/>
      <c r="AB250" s="146"/>
      <c r="AC250" s="146"/>
      <c r="AD250" s="146"/>
      <c r="AE250" s="146"/>
      <c r="AF250" s="146"/>
      <c r="AG250" s="146"/>
    </row>
    <row r="251" spans="1:33" outlineLevel="3" x14ac:dyDescent="0.25">
      <c r="A251" s="153"/>
      <c r="B251" s="154"/>
      <c r="C251" s="180" t="s">
        <v>430</v>
      </c>
      <c r="D251" s="156"/>
      <c r="E251" s="157"/>
      <c r="F251" s="155"/>
      <c r="G251" s="155"/>
      <c r="H251" s="146"/>
      <c r="I251" s="146"/>
      <c r="J251" s="146"/>
      <c r="K251" s="146"/>
      <c r="L251" s="146"/>
      <c r="M251" s="146"/>
      <c r="N251" s="146"/>
      <c r="O251" s="146" t="s">
        <v>136</v>
      </c>
      <c r="P251" s="146">
        <v>0</v>
      </c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  <c r="AC251" s="146"/>
      <c r="AD251" s="146"/>
      <c r="AE251" s="146"/>
      <c r="AF251" s="146"/>
      <c r="AG251" s="146"/>
    </row>
    <row r="252" spans="1:33" outlineLevel="3" x14ac:dyDescent="0.25">
      <c r="A252" s="153"/>
      <c r="B252" s="154"/>
      <c r="C252" s="180" t="s">
        <v>430</v>
      </c>
      <c r="D252" s="156"/>
      <c r="E252" s="157"/>
      <c r="F252" s="155"/>
      <c r="G252" s="155"/>
      <c r="H252" s="146"/>
      <c r="I252" s="146"/>
      <c r="J252" s="146"/>
      <c r="K252" s="146"/>
      <c r="L252" s="146"/>
      <c r="M252" s="146"/>
      <c r="N252" s="146"/>
      <c r="O252" s="146" t="s">
        <v>136</v>
      </c>
      <c r="P252" s="146">
        <v>0</v>
      </c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  <c r="AC252" s="146"/>
      <c r="AD252" s="146"/>
      <c r="AE252" s="146"/>
      <c r="AF252" s="146"/>
      <c r="AG252" s="146"/>
    </row>
    <row r="253" spans="1:33" outlineLevel="3" x14ac:dyDescent="0.25">
      <c r="A253" s="153"/>
      <c r="B253" s="154"/>
      <c r="C253" s="181" t="s">
        <v>154</v>
      </c>
      <c r="D253" s="158"/>
      <c r="E253" s="159"/>
      <c r="F253" s="155"/>
      <c r="G253" s="155"/>
      <c r="H253" s="146"/>
      <c r="I253" s="146"/>
      <c r="J253" s="146"/>
      <c r="K253" s="146"/>
      <c r="L253" s="146"/>
      <c r="M253" s="146"/>
      <c r="N253" s="146"/>
      <c r="O253" s="146" t="s">
        <v>136</v>
      </c>
      <c r="P253" s="146">
        <v>1</v>
      </c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146"/>
      <c r="AC253" s="146"/>
      <c r="AD253" s="146"/>
      <c r="AE253" s="146"/>
      <c r="AF253" s="146"/>
      <c r="AG253" s="146"/>
    </row>
    <row r="254" spans="1:33" outlineLevel="1" x14ac:dyDescent="0.25">
      <c r="A254" s="166">
        <v>33</v>
      </c>
      <c r="B254" s="167" t="s">
        <v>236</v>
      </c>
      <c r="C254" s="179" t="s">
        <v>237</v>
      </c>
      <c r="D254" s="168" t="s">
        <v>147</v>
      </c>
      <c r="E254" s="169"/>
      <c r="F254" s="170">
        <v>1447</v>
      </c>
      <c r="G254" s="171">
        <f>ROUND(E254*F254,2)</f>
        <v>0</v>
      </c>
      <c r="H254" s="146"/>
      <c r="I254" s="146"/>
      <c r="J254" s="146"/>
      <c r="K254" s="146"/>
      <c r="L254" s="146"/>
      <c r="M254" s="146"/>
      <c r="N254" s="146"/>
      <c r="O254" s="146" t="s">
        <v>135</v>
      </c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146"/>
      <c r="AC254" s="146"/>
      <c r="AD254" s="146"/>
      <c r="AE254" s="146"/>
      <c r="AF254" s="146"/>
      <c r="AG254" s="146"/>
    </row>
    <row r="255" spans="1:33" outlineLevel="2" x14ac:dyDescent="0.25">
      <c r="A255" s="153"/>
      <c r="B255" s="154"/>
      <c r="C255" s="243" t="s">
        <v>238</v>
      </c>
      <c r="D255" s="244"/>
      <c r="E255" s="244"/>
      <c r="F255" s="244"/>
      <c r="G255" s="244"/>
      <c r="H255" s="146"/>
      <c r="I255" s="146"/>
      <c r="J255" s="146"/>
      <c r="K255" s="146"/>
      <c r="L255" s="146"/>
      <c r="M255" s="146"/>
      <c r="N255" s="146"/>
      <c r="O255" s="146" t="s">
        <v>165</v>
      </c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146"/>
      <c r="AC255" s="146"/>
      <c r="AD255" s="146"/>
      <c r="AE255" s="146"/>
      <c r="AF255" s="146"/>
      <c r="AG255" s="146"/>
    </row>
    <row r="256" spans="1:33" outlineLevel="2" x14ac:dyDescent="0.25">
      <c r="A256" s="153"/>
      <c r="B256" s="154"/>
      <c r="C256" s="180" t="s">
        <v>225</v>
      </c>
      <c r="D256" s="156"/>
      <c r="E256" s="157"/>
      <c r="F256" s="155"/>
      <c r="G256" s="155"/>
      <c r="H256" s="146"/>
      <c r="I256" s="146"/>
      <c r="J256" s="146"/>
      <c r="K256" s="146"/>
      <c r="L256" s="146"/>
      <c r="M256" s="146"/>
      <c r="N256" s="146"/>
      <c r="O256" s="146" t="s">
        <v>136</v>
      </c>
      <c r="P256" s="146">
        <v>0</v>
      </c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6"/>
      <c r="AD256" s="146"/>
      <c r="AE256" s="146"/>
      <c r="AF256" s="146"/>
      <c r="AG256" s="146"/>
    </row>
    <row r="257" spans="1:33" outlineLevel="3" x14ac:dyDescent="0.25">
      <c r="A257" s="153"/>
      <c r="B257" s="154"/>
      <c r="C257" s="180" t="s">
        <v>239</v>
      </c>
      <c r="D257" s="156"/>
      <c r="E257" s="157"/>
      <c r="F257" s="155"/>
      <c r="G257" s="155"/>
      <c r="H257" s="146"/>
      <c r="I257" s="146"/>
      <c r="J257" s="146"/>
      <c r="K257" s="146"/>
      <c r="L257" s="146"/>
      <c r="M257" s="146"/>
      <c r="N257" s="146"/>
      <c r="O257" s="146" t="s">
        <v>136</v>
      </c>
      <c r="P257" s="146">
        <v>0</v>
      </c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  <c r="AC257" s="146"/>
      <c r="AD257" s="146"/>
      <c r="AE257" s="146"/>
      <c r="AF257" s="146"/>
      <c r="AG257" s="146"/>
    </row>
    <row r="258" spans="1:33" outlineLevel="3" x14ac:dyDescent="0.25">
      <c r="A258" s="153"/>
      <c r="B258" s="154"/>
      <c r="C258" s="180" t="s">
        <v>428</v>
      </c>
      <c r="D258" s="156"/>
      <c r="E258" s="157"/>
      <c r="F258" s="155"/>
      <c r="G258" s="155"/>
      <c r="H258" s="146"/>
      <c r="I258" s="146"/>
      <c r="J258" s="146"/>
      <c r="K258" s="146"/>
      <c r="L258" s="146"/>
      <c r="M258" s="146"/>
      <c r="N258" s="146"/>
      <c r="O258" s="146" t="s">
        <v>136</v>
      </c>
      <c r="P258" s="146">
        <v>0</v>
      </c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</row>
    <row r="259" spans="1:33" outlineLevel="3" x14ac:dyDescent="0.25">
      <c r="A259" s="153"/>
      <c r="B259" s="154"/>
      <c r="C259" s="180" t="s">
        <v>407</v>
      </c>
      <c r="D259" s="156"/>
      <c r="E259" s="157"/>
      <c r="F259" s="155"/>
      <c r="G259" s="155"/>
      <c r="H259" s="146"/>
      <c r="I259" s="146"/>
      <c r="J259" s="146"/>
      <c r="K259" s="146"/>
      <c r="L259" s="146"/>
      <c r="M259" s="146"/>
      <c r="N259" s="146"/>
      <c r="O259" s="146" t="s">
        <v>136</v>
      </c>
      <c r="P259" s="146">
        <v>0</v>
      </c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</row>
    <row r="260" spans="1:33" outlineLevel="3" x14ac:dyDescent="0.25">
      <c r="A260" s="153"/>
      <c r="B260" s="154"/>
      <c r="C260" s="180" t="s">
        <v>408</v>
      </c>
      <c r="D260" s="156"/>
      <c r="E260" s="157"/>
      <c r="F260" s="155"/>
      <c r="G260" s="155"/>
      <c r="H260" s="146"/>
      <c r="I260" s="146"/>
      <c r="J260" s="146"/>
      <c r="K260" s="146"/>
      <c r="L260" s="146"/>
      <c r="M260" s="146"/>
      <c r="N260" s="146"/>
      <c r="O260" s="146" t="s">
        <v>136</v>
      </c>
      <c r="P260" s="146">
        <v>0</v>
      </c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  <c r="AD260" s="146"/>
      <c r="AE260" s="146"/>
      <c r="AF260" s="146"/>
      <c r="AG260" s="146"/>
    </row>
    <row r="261" spans="1:33" outlineLevel="3" x14ac:dyDescent="0.25">
      <c r="A261" s="153"/>
      <c r="B261" s="154"/>
      <c r="C261" s="180" t="s">
        <v>429</v>
      </c>
      <c r="D261" s="156"/>
      <c r="E261" s="157"/>
      <c r="F261" s="155"/>
      <c r="G261" s="155"/>
      <c r="H261" s="146"/>
      <c r="I261" s="146"/>
      <c r="J261" s="146"/>
      <c r="K261" s="146"/>
      <c r="L261" s="146"/>
      <c r="M261" s="146"/>
      <c r="N261" s="146"/>
      <c r="O261" s="146" t="s">
        <v>136</v>
      </c>
      <c r="P261" s="146">
        <v>0</v>
      </c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  <c r="AD261" s="146"/>
      <c r="AE261" s="146"/>
      <c r="AF261" s="146"/>
      <c r="AG261" s="146"/>
    </row>
    <row r="262" spans="1:33" ht="20.399999999999999" outlineLevel="1" x14ac:dyDescent="0.25">
      <c r="A262" s="166">
        <v>34</v>
      </c>
      <c r="B262" s="167" t="s">
        <v>240</v>
      </c>
      <c r="C262" s="179" t="s">
        <v>241</v>
      </c>
      <c r="D262" s="168" t="s">
        <v>173</v>
      </c>
      <c r="E262" s="169"/>
      <c r="F262" s="170">
        <v>375.5</v>
      </c>
      <c r="G262" s="171">
        <f>ROUND(E262*F262,2)</f>
        <v>0</v>
      </c>
      <c r="H262" s="146"/>
      <c r="I262" s="146"/>
      <c r="J262" s="146"/>
      <c r="K262" s="146"/>
      <c r="L262" s="146"/>
      <c r="M262" s="146"/>
      <c r="N262" s="146"/>
      <c r="O262" s="146" t="s">
        <v>135</v>
      </c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</row>
    <row r="263" spans="1:33" outlineLevel="2" x14ac:dyDescent="0.25">
      <c r="A263" s="153"/>
      <c r="B263" s="154"/>
      <c r="C263" s="180"/>
      <c r="D263" s="156"/>
      <c r="E263" s="157"/>
      <c r="F263" s="155"/>
      <c r="G263" s="155"/>
      <c r="H263" s="146"/>
      <c r="I263" s="146"/>
      <c r="J263" s="146"/>
      <c r="K263" s="146"/>
      <c r="L263" s="146"/>
      <c r="M263" s="146"/>
      <c r="N263" s="146"/>
      <c r="O263" s="146" t="s">
        <v>136</v>
      </c>
      <c r="P263" s="146">
        <v>0</v>
      </c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</row>
    <row r="264" spans="1:33" outlineLevel="1" x14ac:dyDescent="0.25">
      <c r="A264" s="166">
        <v>35</v>
      </c>
      <c r="B264" s="167" t="s">
        <v>242</v>
      </c>
      <c r="C264" s="179" t="s">
        <v>243</v>
      </c>
      <c r="D264" s="168" t="s">
        <v>173</v>
      </c>
      <c r="E264" s="169"/>
      <c r="F264" s="170">
        <v>125.5</v>
      </c>
      <c r="G264" s="171">
        <f>ROUND(E264*F264,2)</f>
        <v>0</v>
      </c>
      <c r="H264" s="146"/>
      <c r="I264" s="146"/>
      <c r="J264" s="146"/>
      <c r="K264" s="146"/>
      <c r="L264" s="146"/>
      <c r="M264" s="146"/>
      <c r="N264" s="146"/>
      <c r="O264" s="146" t="s">
        <v>135</v>
      </c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</row>
    <row r="265" spans="1:33" outlineLevel="2" x14ac:dyDescent="0.25">
      <c r="A265" s="153"/>
      <c r="B265" s="154"/>
      <c r="C265" s="180" t="s">
        <v>225</v>
      </c>
      <c r="D265" s="156"/>
      <c r="E265" s="157"/>
      <c r="F265" s="155"/>
      <c r="G265" s="155"/>
      <c r="H265" s="146"/>
      <c r="I265" s="146"/>
      <c r="J265" s="146"/>
      <c r="K265" s="146"/>
      <c r="L265" s="146"/>
      <c r="M265" s="146"/>
      <c r="N265" s="146"/>
      <c r="O265" s="146" t="s">
        <v>136</v>
      </c>
      <c r="P265" s="146">
        <v>0</v>
      </c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</row>
    <row r="266" spans="1:33" outlineLevel="3" x14ac:dyDescent="0.25">
      <c r="A266" s="153"/>
      <c r="B266" s="154"/>
      <c r="C266" s="180" t="s">
        <v>428</v>
      </c>
      <c r="D266" s="156"/>
      <c r="E266" s="157"/>
      <c r="F266" s="155"/>
      <c r="G266" s="155"/>
      <c r="H266" s="146"/>
      <c r="I266" s="146"/>
      <c r="J266" s="146"/>
      <c r="K266" s="146"/>
      <c r="L266" s="146"/>
      <c r="M266" s="146"/>
      <c r="N266" s="146"/>
      <c r="O266" s="146" t="s">
        <v>136</v>
      </c>
      <c r="P266" s="146">
        <v>0</v>
      </c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  <c r="AD266" s="146"/>
      <c r="AE266" s="146"/>
      <c r="AF266" s="146"/>
      <c r="AG266" s="146"/>
    </row>
    <row r="267" spans="1:33" outlineLevel="3" x14ac:dyDescent="0.25">
      <c r="A267" s="153"/>
      <c r="B267" s="154"/>
      <c r="C267" s="180" t="s">
        <v>407</v>
      </c>
      <c r="D267" s="156"/>
      <c r="E267" s="157"/>
      <c r="F267" s="155"/>
      <c r="G267" s="155"/>
      <c r="H267" s="146"/>
      <c r="I267" s="146"/>
      <c r="J267" s="146"/>
      <c r="K267" s="146"/>
      <c r="L267" s="146"/>
      <c r="M267" s="146"/>
      <c r="N267" s="146"/>
      <c r="O267" s="146" t="s">
        <v>136</v>
      </c>
      <c r="P267" s="146">
        <v>0</v>
      </c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  <c r="AD267" s="146"/>
      <c r="AE267" s="146"/>
      <c r="AF267" s="146"/>
      <c r="AG267" s="146"/>
    </row>
    <row r="268" spans="1:33" outlineLevel="3" x14ac:dyDescent="0.25">
      <c r="A268" s="153"/>
      <c r="B268" s="154"/>
      <c r="C268" s="180" t="s">
        <v>408</v>
      </c>
      <c r="D268" s="156"/>
      <c r="E268" s="157"/>
      <c r="F268" s="155"/>
      <c r="G268" s="155"/>
      <c r="H268" s="146"/>
      <c r="I268" s="146"/>
      <c r="J268" s="146"/>
      <c r="K268" s="146"/>
      <c r="L268" s="146"/>
      <c r="M268" s="146"/>
      <c r="N268" s="146"/>
      <c r="O268" s="146" t="s">
        <v>136</v>
      </c>
      <c r="P268" s="146">
        <v>0</v>
      </c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46"/>
    </row>
    <row r="269" spans="1:33" outlineLevel="3" x14ac:dyDescent="0.25">
      <c r="A269" s="153"/>
      <c r="B269" s="154"/>
      <c r="C269" s="180" t="s">
        <v>429</v>
      </c>
      <c r="D269" s="156"/>
      <c r="E269" s="157"/>
      <c r="F269" s="155"/>
      <c r="G269" s="155"/>
      <c r="H269" s="146"/>
      <c r="I269" s="146"/>
      <c r="J269" s="146"/>
      <c r="K269" s="146"/>
      <c r="L269" s="146"/>
      <c r="M269" s="146"/>
      <c r="N269" s="146"/>
      <c r="O269" s="146" t="s">
        <v>136</v>
      </c>
      <c r="P269" s="146">
        <v>0</v>
      </c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  <c r="AD269" s="146"/>
      <c r="AE269" s="146"/>
      <c r="AF269" s="146"/>
      <c r="AG269" s="146"/>
    </row>
    <row r="270" spans="1:33" outlineLevel="1" x14ac:dyDescent="0.25">
      <c r="A270" s="166">
        <v>36</v>
      </c>
      <c r="B270" s="167" t="s">
        <v>244</v>
      </c>
      <c r="C270" s="179" t="s">
        <v>245</v>
      </c>
      <c r="D270" s="168" t="s">
        <v>173</v>
      </c>
      <c r="E270" s="169"/>
      <c r="F270" s="170">
        <v>134.5</v>
      </c>
      <c r="G270" s="171">
        <f>ROUND(E270*F270,2)</f>
        <v>0</v>
      </c>
      <c r="H270" s="146"/>
      <c r="I270" s="146"/>
      <c r="J270" s="146"/>
      <c r="K270" s="146"/>
      <c r="L270" s="146"/>
      <c r="M270" s="146"/>
      <c r="N270" s="146"/>
      <c r="O270" s="146" t="s">
        <v>135</v>
      </c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  <c r="AC270" s="146"/>
      <c r="AD270" s="146"/>
      <c r="AE270" s="146"/>
      <c r="AF270" s="146"/>
      <c r="AG270" s="146"/>
    </row>
    <row r="271" spans="1:33" outlineLevel="2" x14ac:dyDescent="0.25">
      <c r="A271" s="153"/>
      <c r="B271" s="154"/>
      <c r="C271" s="180" t="s">
        <v>225</v>
      </c>
      <c r="D271" s="156"/>
      <c r="E271" s="157"/>
      <c r="F271" s="155"/>
      <c r="G271" s="155"/>
      <c r="H271" s="146"/>
      <c r="I271" s="146"/>
      <c r="J271" s="146"/>
      <c r="K271" s="146"/>
      <c r="L271" s="146"/>
      <c r="M271" s="146"/>
      <c r="N271" s="146"/>
      <c r="O271" s="146" t="s">
        <v>136</v>
      </c>
      <c r="P271" s="146">
        <v>0</v>
      </c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  <c r="AC271" s="146"/>
      <c r="AD271" s="146"/>
      <c r="AE271" s="146"/>
      <c r="AF271" s="146"/>
      <c r="AG271" s="146"/>
    </row>
    <row r="272" spans="1:33" outlineLevel="3" x14ac:dyDescent="0.25">
      <c r="A272" s="153"/>
      <c r="B272" s="154"/>
      <c r="C272" s="180" t="s">
        <v>239</v>
      </c>
      <c r="D272" s="156"/>
      <c r="E272" s="157"/>
      <c r="F272" s="155"/>
      <c r="G272" s="155"/>
      <c r="H272" s="146"/>
      <c r="I272" s="146"/>
      <c r="J272" s="146"/>
      <c r="K272" s="146"/>
      <c r="L272" s="146"/>
      <c r="M272" s="146"/>
      <c r="N272" s="146"/>
      <c r="O272" s="146" t="s">
        <v>136</v>
      </c>
      <c r="P272" s="146">
        <v>0</v>
      </c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6"/>
      <c r="AD272" s="146"/>
      <c r="AE272" s="146"/>
      <c r="AF272" s="146"/>
      <c r="AG272" s="146"/>
    </row>
    <row r="273" spans="1:33" outlineLevel="3" x14ac:dyDescent="0.25">
      <c r="A273" s="153"/>
      <c r="B273" s="154"/>
      <c r="C273" s="180" t="s">
        <v>428</v>
      </c>
      <c r="D273" s="156"/>
      <c r="E273" s="157"/>
      <c r="F273" s="155"/>
      <c r="G273" s="155"/>
      <c r="H273" s="146"/>
      <c r="I273" s="146"/>
      <c r="J273" s="146"/>
      <c r="K273" s="146"/>
      <c r="L273" s="146"/>
      <c r="M273" s="146"/>
      <c r="N273" s="146"/>
      <c r="O273" s="146" t="s">
        <v>136</v>
      </c>
      <c r="P273" s="146">
        <v>0</v>
      </c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  <c r="AD273" s="146"/>
      <c r="AE273" s="146"/>
      <c r="AF273" s="146"/>
      <c r="AG273" s="146"/>
    </row>
    <row r="274" spans="1:33" outlineLevel="3" x14ac:dyDescent="0.25">
      <c r="A274" s="153"/>
      <c r="B274" s="154"/>
      <c r="C274" s="180" t="s">
        <v>407</v>
      </c>
      <c r="D274" s="156"/>
      <c r="E274" s="157"/>
      <c r="F274" s="155"/>
      <c r="G274" s="155"/>
      <c r="H274" s="146"/>
      <c r="I274" s="146"/>
      <c r="J274" s="146"/>
      <c r="K274" s="146"/>
      <c r="L274" s="146"/>
      <c r="M274" s="146"/>
      <c r="N274" s="146"/>
      <c r="O274" s="146" t="s">
        <v>136</v>
      </c>
      <c r="P274" s="146">
        <v>0</v>
      </c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  <c r="AC274" s="146"/>
      <c r="AD274" s="146"/>
      <c r="AE274" s="146"/>
      <c r="AF274" s="146"/>
      <c r="AG274" s="146"/>
    </row>
    <row r="275" spans="1:33" outlineLevel="3" x14ac:dyDescent="0.25">
      <c r="A275" s="153"/>
      <c r="B275" s="154"/>
      <c r="C275" s="180" t="s">
        <v>408</v>
      </c>
      <c r="D275" s="156"/>
      <c r="E275" s="157"/>
      <c r="F275" s="155"/>
      <c r="G275" s="155"/>
      <c r="H275" s="146"/>
      <c r="I275" s="146"/>
      <c r="J275" s="146"/>
      <c r="K275" s="146"/>
      <c r="L275" s="146"/>
      <c r="M275" s="146"/>
      <c r="N275" s="146"/>
      <c r="O275" s="146" t="s">
        <v>136</v>
      </c>
      <c r="P275" s="146">
        <v>0</v>
      </c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  <c r="AC275" s="146"/>
      <c r="AD275" s="146"/>
      <c r="AE275" s="146"/>
      <c r="AF275" s="146"/>
      <c r="AG275" s="146"/>
    </row>
    <row r="276" spans="1:33" outlineLevel="3" x14ac:dyDescent="0.25">
      <c r="A276" s="153"/>
      <c r="B276" s="154"/>
      <c r="C276" s="180" t="s">
        <v>429</v>
      </c>
      <c r="D276" s="156"/>
      <c r="E276" s="157"/>
      <c r="F276" s="155"/>
      <c r="G276" s="155"/>
      <c r="H276" s="146"/>
      <c r="I276" s="146"/>
      <c r="J276" s="146"/>
      <c r="K276" s="146"/>
      <c r="L276" s="146"/>
      <c r="M276" s="146"/>
      <c r="N276" s="146"/>
      <c r="O276" s="146" t="s">
        <v>136</v>
      </c>
      <c r="P276" s="146">
        <v>0</v>
      </c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</row>
    <row r="277" spans="1:33" x14ac:dyDescent="0.25">
      <c r="A277" s="160" t="s">
        <v>130</v>
      </c>
      <c r="B277" s="161" t="s">
        <v>76</v>
      </c>
      <c r="C277" s="178" t="s">
        <v>77</v>
      </c>
      <c r="D277" s="162"/>
      <c r="E277" s="163"/>
      <c r="F277" s="164"/>
      <c r="G277" s="164">
        <f>SUMIF(O278:O286,"&lt;&gt;NOR",G278:G286)</f>
        <v>0</v>
      </c>
      <c r="O277" t="s">
        <v>131</v>
      </c>
    </row>
    <row r="278" spans="1:33" ht="20.399999999999999" outlineLevel="1" x14ac:dyDescent="0.25">
      <c r="A278" s="166">
        <v>37</v>
      </c>
      <c r="B278" s="167" t="s">
        <v>246</v>
      </c>
      <c r="C278" s="179" t="s">
        <v>247</v>
      </c>
      <c r="D278" s="168" t="s">
        <v>147</v>
      </c>
      <c r="E278" s="169"/>
      <c r="F278" s="170">
        <v>1029</v>
      </c>
      <c r="G278" s="171">
        <f>ROUND(E278*F278,2)</f>
        <v>0</v>
      </c>
      <c r="H278" s="146"/>
      <c r="I278" s="146"/>
      <c r="J278" s="146"/>
      <c r="K278" s="146"/>
      <c r="L278" s="146"/>
      <c r="M278" s="146"/>
      <c r="N278" s="146"/>
      <c r="O278" s="146" t="s">
        <v>135</v>
      </c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  <c r="AD278" s="146"/>
      <c r="AE278" s="146"/>
      <c r="AF278" s="146"/>
      <c r="AG278" s="146"/>
    </row>
    <row r="279" spans="1:33" outlineLevel="2" x14ac:dyDescent="0.25">
      <c r="A279" s="153"/>
      <c r="B279" s="154"/>
      <c r="C279" s="180" t="s">
        <v>148</v>
      </c>
      <c r="D279" s="156"/>
      <c r="E279" s="157"/>
      <c r="F279" s="155"/>
      <c r="G279" s="155"/>
      <c r="H279" s="146"/>
      <c r="I279" s="146"/>
      <c r="J279" s="146"/>
      <c r="K279" s="146"/>
      <c r="L279" s="146"/>
      <c r="M279" s="146"/>
      <c r="N279" s="146"/>
      <c r="O279" s="146" t="s">
        <v>136</v>
      </c>
      <c r="P279" s="146">
        <v>0</v>
      </c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  <c r="AD279" s="146"/>
      <c r="AE279" s="146"/>
      <c r="AF279" s="146"/>
      <c r="AG279" s="146"/>
    </row>
    <row r="280" spans="1:33" outlineLevel="3" x14ac:dyDescent="0.25">
      <c r="A280" s="153"/>
      <c r="B280" s="154"/>
      <c r="C280" s="180" t="s">
        <v>149</v>
      </c>
      <c r="D280" s="156"/>
      <c r="E280" s="157"/>
      <c r="F280" s="155"/>
      <c r="G280" s="155"/>
      <c r="H280" s="146"/>
      <c r="I280" s="146"/>
      <c r="J280" s="146"/>
      <c r="K280" s="146"/>
      <c r="L280" s="146"/>
      <c r="M280" s="146"/>
      <c r="N280" s="146"/>
      <c r="O280" s="146" t="s">
        <v>136</v>
      </c>
      <c r="P280" s="146">
        <v>0</v>
      </c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  <c r="AD280" s="146"/>
      <c r="AE280" s="146"/>
      <c r="AF280" s="146"/>
      <c r="AG280" s="146"/>
    </row>
    <row r="281" spans="1:33" outlineLevel="3" x14ac:dyDescent="0.25">
      <c r="A281" s="153"/>
      <c r="B281" s="154"/>
      <c r="C281" s="180" t="s">
        <v>248</v>
      </c>
      <c r="D281" s="156"/>
      <c r="E281" s="157"/>
      <c r="F281" s="155"/>
      <c r="G281" s="155"/>
      <c r="H281" s="146"/>
      <c r="I281" s="146"/>
      <c r="J281" s="146"/>
      <c r="K281" s="146"/>
      <c r="L281" s="146"/>
      <c r="M281" s="146"/>
      <c r="N281" s="146"/>
      <c r="O281" s="146" t="s">
        <v>136</v>
      </c>
      <c r="P281" s="146">
        <v>0</v>
      </c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</row>
    <row r="282" spans="1:33" outlineLevel="3" x14ac:dyDescent="0.25">
      <c r="A282" s="153"/>
      <c r="B282" s="154"/>
      <c r="C282" s="180"/>
      <c r="D282" s="156"/>
      <c r="E282" s="157"/>
      <c r="F282" s="155"/>
      <c r="G282" s="155"/>
      <c r="H282" s="146"/>
      <c r="I282" s="146"/>
      <c r="J282" s="146"/>
      <c r="K282" s="146"/>
      <c r="L282" s="146"/>
      <c r="M282" s="146"/>
      <c r="N282" s="146"/>
      <c r="O282" s="146" t="s">
        <v>136</v>
      </c>
      <c r="P282" s="146">
        <v>0</v>
      </c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</row>
    <row r="283" spans="1:33" outlineLevel="3" x14ac:dyDescent="0.25">
      <c r="A283" s="153"/>
      <c r="B283" s="154"/>
      <c r="C283" s="181" t="s">
        <v>154</v>
      </c>
      <c r="D283" s="158"/>
      <c r="E283" s="159"/>
      <c r="F283" s="155"/>
      <c r="G283" s="155"/>
      <c r="H283" s="146"/>
      <c r="I283" s="146"/>
      <c r="J283" s="146"/>
      <c r="K283" s="146"/>
      <c r="L283" s="146"/>
      <c r="M283" s="146"/>
      <c r="N283" s="146"/>
      <c r="O283" s="146" t="s">
        <v>136</v>
      </c>
      <c r="P283" s="146">
        <v>1</v>
      </c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</row>
    <row r="284" spans="1:33" outlineLevel="3" x14ac:dyDescent="0.25">
      <c r="A284" s="153"/>
      <c r="B284" s="154"/>
      <c r="C284" s="180" t="s">
        <v>194</v>
      </c>
      <c r="D284" s="156"/>
      <c r="E284" s="157"/>
      <c r="F284" s="155"/>
      <c r="G284" s="155"/>
      <c r="H284" s="146"/>
      <c r="I284" s="146"/>
      <c r="J284" s="146"/>
      <c r="K284" s="146"/>
      <c r="L284" s="146"/>
      <c r="M284" s="146"/>
      <c r="N284" s="146"/>
      <c r="O284" s="146" t="s">
        <v>136</v>
      </c>
      <c r="P284" s="146">
        <v>0</v>
      </c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</row>
    <row r="285" spans="1:33" outlineLevel="3" x14ac:dyDescent="0.25">
      <c r="A285" s="153"/>
      <c r="B285" s="154"/>
      <c r="C285" s="180"/>
      <c r="D285" s="156"/>
      <c r="E285" s="157"/>
      <c r="F285" s="155"/>
      <c r="G285" s="155"/>
      <c r="H285" s="146"/>
      <c r="I285" s="146"/>
      <c r="J285" s="146"/>
      <c r="K285" s="146"/>
      <c r="L285" s="146"/>
      <c r="M285" s="146"/>
      <c r="N285" s="146"/>
      <c r="O285" s="146" t="s">
        <v>136</v>
      </c>
      <c r="P285" s="146">
        <v>0</v>
      </c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  <c r="AC285" s="146"/>
      <c r="AD285" s="146"/>
      <c r="AE285" s="146"/>
      <c r="AF285" s="146"/>
      <c r="AG285" s="146"/>
    </row>
    <row r="286" spans="1:33" outlineLevel="3" x14ac:dyDescent="0.25">
      <c r="A286" s="153"/>
      <c r="B286" s="154"/>
      <c r="C286" s="181" t="s">
        <v>154</v>
      </c>
      <c r="D286" s="158"/>
      <c r="E286" s="159"/>
      <c r="F286" s="155"/>
      <c r="G286" s="155"/>
      <c r="H286" s="146"/>
      <c r="I286" s="146"/>
      <c r="J286" s="146"/>
      <c r="K286" s="146"/>
      <c r="L286" s="146"/>
      <c r="M286" s="146"/>
      <c r="N286" s="146"/>
      <c r="O286" s="146" t="s">
        <v>136</v>
      </c>
      <c r="P286" s="146">
        <v>1</v>
      </c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  <c r="AC286" s="146"/>
      <c r="AD286" s="146"/>
      <c r="AE286" s="146"/>
      <c r="AF286" s="146"/>
      <c r="AG286" s="146"/>
    </row>
    <row r="287" spans="1:33" x14ac:dyDescent="0.25">
      <c r="A287" s="160" t="s">
        <v>130</v>
      </c>
      <c r="B287" s="161" t="s">
        <v>78</v>
      </c>
      <c r="C287" s="178" t="s">
        <v>79</v>
      </c>
      <c r="D287" s="162"/>
      <c r="E287" s="163"/>
      <c r="F287" s="164"/>
      <c r="G287" s="164">
        <f>SUMIF(O288:O306,"&lt;&gt;NOR",G288:G306)</f>
        <v>0</v>
      </c>
      <c r="O287" t="s">
        <v>131</v>
      </c>
    </row>
    <row r="288" spans="1:33" outlineLevel="1" x14ac:dyDescent="0.25">
      <c r="A288" s="166">
        <v>38</v>
      </c>
      <c r="B288" s="167" t="s">
        <v>249</v>
      </c>
      <c r="C288" s="179" t="s">
        <v>250</v>
      </c>
      <c r="D288" s="168" t="s">
        <v>173</v>
      </c>
      <c r="E288" s="169"/>
      <c r="F288" s="170">
        <v>143.5</v>
      </c>
      <c r="G288" s="171">
        <f>ROUND(E288*F288,2)</f>
        <v>0</v>
      </c>
      <c r="H288" s="146"/>
      <c r="I288" s="146"/>
      <c r="J288" s="146"/>
      <c r="K288" s="146"/>
      <c r="L288" s="146"/>
      <c r="M288" s="146"/>
      <c r="N288" s="146"/>
      <c r="O288" s="146" t="s">
        <v>135</v>
      </c>
      <c r="P288" s="146"/>
      <c r="Q288" s="146"/>
      <c r="R288" s="146"/>
      <c r="S288" s="146"/>
      <c r="T288" s="146"/>
      <c r="U288" s="146"/>
      <c r="V288" s="146"/>
      <c r="W288" s="146"/>
      <c r="X288" s="146"/>
      <c r="Y288" s="146"/>
      <c r="Z288" s="146"/>
      <c r="AA288" s="146"/>
      <c r="AB288" s="146"/>
      <c r="AC288" s="146"/>
      <c r="AD288" s="146"/>
      <c r="AE288" s="146"/>
      <c r="AF288" s="146"/>
      <c r="AG288" s="146"/>
    </row>
    <row r="289" spans="1:33" outlineLevel="2" x14ac:dyDescent="0.25">
      <c r="A289" s="153"/>
      <c r="B289" s="154"/>
      <c r="C289" s="180" t="s">
        <v>225</v>
      </c>
      <c r="D289" s="156"/>
      <c r="E289" s="157"/>
      <c r="F289" s="155"/>
      <c r="G289" s="155"/>
      <c r="H289" s="146"/>
      <c r="I289" s="146"/>
      <c r="J289" s="146"/>
      <c r="K289" s="146"/>
      <c r="L289" s="146"/>
      <c r="M289" s="146"/>
      <c r="N289" s="146"/>
      <c r="O289" s="146" t="s">
        <v>136</v>
      </c>
      <c r="P289" s="146">
        <v>0</v>
      </c>
      <c r="Q289" s="146"/>
      <c r="R289" s="146"/>
      <c r="S289" s="146"/>
      <c r="T289" s="146"/>
      <c r="U289" s="146"/>
      <c r="V289" s="146"/>
      <c r="W289" s="146"/>
      <c r="X289" s="146"/>
      <c r="Y289" s="146"/>
      <c r="Z289" s="146"/>
      <c r="AA289" s="146"/>
      <c r="AB289" s="146"/>
      <c r="AC289" s="146"/>
      <c r="AD289" s="146"/>
      <c r="AE289" s="146"/>
      <c r="AF289" s="146"/>
      <c r="AG289" s="146"/>
    </row>
    <row r="290" spans="1:33" outlineLevel="3" x14ac:dyDescent="0.25">
      <c r="A290" s="153"/>
      <c r="B290" s="154"/>
      <c r="C290" s="180" t="s">
        <v>239</v>
      </c>
      <c r="D290" s="156"/>
      <c r="E290" s="157"/>
      <c r="F290" s="155"/>
      <c r="G290" s="155"/>
      <c r="H290" s="146"/>
      <c r="I290" s="146"/>
      <c r="J290" s="146"/>
      <c r="K290" s="146"/>
      <c r="L290" s="146"/>
      <c r="M290" s="146"/>
      <c r="N290" s="146"/>
      <c r="O290" s="146" t="s">
        <v>136</v>
      </c>
      <c r="P290" s="146">
        <v>0</v>
      </c>
      <c r="Q290" s="146"/>
      <c r="R290" s="146"/>
      <c r="S290" s="146"/>
      <c r="T290" s="146"/>
      <c r="U290" s="146"/>
      <c r="V290" s="146"/>
      <c r="W290" s="146"/>
      <c r="X290" s="146"/>
      <c r="Y290" s="146"/>
      <c r="Z290" s="146"/>
      <c r="AA290" s="146"/>
      <c r="AB290" s="146"/>
      <c r="AC290" s="146"/>
      <c r="AD290" s="146"/>
      <c r="AE290" s="146"/>
      <c r="AF290" s="146"/>
      <c r="AG290" s="146"/>
    </row>
    <row r="291" spans="1:33" outlineLevel="3" x14ac:dyDescent="0.25">
      <c r="A291" s="153"/>
      <c r="B291" s="154"/>
      <c r="C291" s="180" t="s">
        <v>428</v>
      </c>
      <c r="D291" s="156"/>
      <c r="E291" s="157"/>
      <c r="F291" s="155"/>
      <c r="G291" s="155"/>
      <c r="H291" s="146"/>
      <c r="I291" s="146"/>
      <c r="J291" s="146"/>
      <c r="K291" s="146"/>
      <c r="L291" s="146"/>
      <c r="M291" s="146"/>
      <c r="N291" s="146"/>
      <c r="O291" s="146" t="s">
        <v>136</v>
      </c>
      <c r="P291" s="146">
        <v>0</v>
      </c>
      <c r="Q291" s="146"/>
      <c r="R291" s="146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  <c r="AC291" s="146"/>
      <c r="AD291" s="146"/>
      <c r="AE291" s="146"/>
      <c r="AF291" s="146"/>
      <c r="AG291" s="146"/>
    </row>
    <row r="292" spans="1:33" outlineLevel="3" x14ac:dyDescent="0.25">
      <c r="A292" s="153"/>
      <c r="B292" s="154"/>
      <c r="C292" s="180" t="s">
        <v>407</v>
      </c>
      <c r="D292" s="156"/>
      <c r="E292" s="157"/>
      <c r="F292" s="155"/>
      <c r="G292" s="155"/>
      <c r="H292" s="146"/>
      <c r="I292" s="146"/>
      <c r="J292" s="146"/>
      <c r="K292" s="146"/>
      <c r="L292" s="146"/>
      <c r="M292" s="146"/>
      <c r="N292" s="146"/>
      <c r="O292" s="146" t="s">
        <v>136</v>
      </c>
      <c r="P292" s="146">
        <v>0</v>
      </c>
      <c r="Q292" s="146"/>
      <c r="R292" s="146"/>
      <c r="S292" s="146"/>
      <c r="T292" s="146"/>
      <c r="U292" s="146"/>
      <c r="V292" s="146"/>
      <c r="W292" s="146"/>
      <c r="X292" s="146"/>
      <c r="Y292" s="146"/>
      <c r="Z292" s="146"/>
      <c r="AA292" s="146"/>
      <c r="AB292" s="146"/>
      <c r="AC292" s="146"/>
      <c r="AD292" s="146"/>
      <c r="AE292" s="146"/>
      <c r="AF292" s="146"/>
      <c r="AG292" s="146"/>
    </row>
    <row r="293" spans="1:33" outlineLevel="3" x14ac:dyDescent="0.25">
      <c r="A293" s="153"/>
      <c r="B293" s="154"/>
      <c r="C293" s="180" t="s">
        <v>408</v>
      </c>
      <c r="D293" s="156"/>
      <c r="E293" s="157"/>
      <c r="F293" s="155"/>
      <c r="G293" s="155"/>
      <c r="H293" s="146"/>
      <c r="I293" s="146"/>
      <c r="J293" s="146"/>
      <c r="K293" s="146"/>
      <c r="L293" s="146"/>
      <c r="M293" s="146"/>
      <c r="N293" s="146"/>
      <c r="O293" s="146" t="s">
        <v>136</v>
      </c>
      <c r="P293" s="146">
        <v>0</v>
      </c>
      <c r="Q293" s="146"/>
      <c r="R293" s="146"/>
      <c r="S293" s="146"/>
      <c r="T293" s="146"/>
      <c r="U293" s="146"/>
      <c r="V293" s="146"/>
      <c r="W293" s="146"/>
      <c r="X293" s="146"/>
      <c r="Y293" s="146"/>
      <c r="Z293" s="146"/>
      <c r="AA293" s="146"/>
      <c r="AB293" s="146"/>
      <c r="AC293" s="146"/>
      <c r="AD293" s="146"/>
      <c r="AE293" s="146"/>
      <c r="AF293" s="146"/>
      <c r="AG293" s="146"/>
    </row>
    <row r="294" spans="1:33" outlineLevel="3" x14ac:dyDescent="0.25">
      <c r="A294" s="153"/>
      <c r="B294" s="154"/>
      <c r="C294" s="180" t="s">
        <v>429</v>
      </c>
      <c r="D294" s="156"/>
      <c r="E294" s="157"/>
      <c r="F294" s="155"/>
      <c r="G294" s="155"/>
      <c r="H294" s="146"/>
      <c r="I294" s="146"/>
      <c r="J294" s="146"/>
      <c r="K294" s="146"/>
      <c r="L294" s="146"/>
      <c r="M294" s="146"/>
      <c r="N294" s="146"/>
      <c r="O294" s="146" t="s">
        <v>136</v>
      </c>
      <c r="P294" s="146">
        <v>0</v>
      </c>
      <c r="Q294" s="146"/>
      <c r="R294" s="146"/>
      <c r="S294" s="146"/>
      <c r="T294" s="146"/>
      <c r="U294" s="146"/>
      <c r="V294" s="146"/>
      <c r="W294" s="146"/>
      <c r="X294" s="146"/>
      <c r="Y294" s="146"/>
      <c r="Z294" s="146"/>
      <c r="AA294" s="146"/>
      <c r="AB294" s="146"/>
      <c r="AC294" s="146"/>
      <c r="AD294" s="146"/>
      <c r="AE294" s="146"/>
      <c r="AF294" s="146"/>
      <c r="AG294" s="146"/>
    </row>
    <row r="295" spans="1:33" outlineLevel="3" x14ac:dyDescent="0.25">
      <c r="A295" s="153"/>
      <c r="B295" s="154"/>
      <c r="C295" s="181" t="s">
        <v>154</v>
      </c>
      <c r="D295" s="158"/>
      <c r="E295" s="159"/>
      <c r="F295" s="155"/>
      <c r="G295" s="155"/>
      <c r="H295" s="146"/>
      <c r="I295" s="146"/>
      <c r="J295" s="146"/>
      <c r="K295" s="146"/>
      <c r="L295" s="146"/>
      <c r="M295" s="146"/>
      <c r="N295" s="146"/>
      <c r="O295" s="146" t="s">
        <v>136</v>
      </c>
      <c r="P295" s="146">
        <v>1</v>
      </c>
      <c r="Q295" s="146"/>
      <c r="R295" s="146"/>
      <c r="S295" s="146"/>
      <c r="T295" s="146"/>
      <c r="U295" s="146"/>
      <c r="V295" s="146"/>
      <c r="W295" s="146"/>
      <c r="X295" s="146"/>
      <c r="Y295" s="146"/>
      <c r="Z295" s="146"/>
      <c r="AA295" s="146"/>
      <c r="AB295" s="146"/>
      <c r="AC295" s="146"/>
      <c r="AD295" s="146"/>
      <c r="AE295" s="146"/>
      <c r="AF295" s="146"/>
      <c r="AG295" s="146"/>
    </row>
    <row r="296" spans="1:33" outlineLevel="3" x14ac:dyDescent="0.25">
      <c r="A296" s="153"/>
      <c r="B296" s="154"/>
      <c r="C296" s="180" t="s">
        <v>251</v>
      </c>
      <c r="D296" s="156"/>
      <c r="E296" s="157"/>
      <c r="F296" s="155"/>
      <c r="G296" s="155"/>
      <c r="H296" s="146"/>
      <c r="I296" s="146"/>
      <c r="J296" s="146"/>
      <c r="K296" s="146"/>
      <c r="L296" s="146"/>
      <c r="M296" s="146"/>
      <c r="N296" s="146"/>
      <c r="O296" s="146" t="s">
        <v>136</v>
      </c>
      <c r="P296" s="146">
        <v>0</v>
      </c>
      <c r="Q296" s="146"/>
      <c r="R296" s="146"/>
      <c r="S296" s="146"/>
      <c r="T296" s="146"/>
      <c r="U296" s="146"/>
      <c r="V296" s="146"/>
      <c r="W296" s="146"/>
      <c r="X296" s="146"/>
      <c r="Y296" s="146"/>
      <c r="Z296" s="146"/>
      <c r="AA296" s="146"/>
      <c r="AB296" s="146"/>
      <c r="AC296" s="146"/>
      <c r="AD296" s="146"/>
      <c r="AE296" s="146"/>
      <c r="AF296" s="146"/>
      <c r="AG296" s="146"/>
    </row>
    <row r="297" spans="1:33" outlineLevel="3" x14ac:dyDescent="0.25">
      <c r="A297" s="153"/>
      <c r="B297" s="154"/>
      <c r="C297" s="180"/>
      <c r="D297" s="156"/>
      <c r="E297" s="157"/>
      <c r="F297" s="155"/>
      <c r="G297" s="155"/>
      <c r="H297" s="146"/>
      <c r="I297" s="146"/>
      <c r="J297" s="146"/>
      <c r="K297" s="146"/>
      <c r="L297" s="146"/>
      <c r="M297" s="146"/>
      <c r="N297" s="146"/>
      <c r="O297" s="146" t="s">
        <v>136</v>
      </c>
      <c r="P297" s="146">
        <v>0</v>
      </c>
      <c r="Q297" s="146"/>
      <c r="R297" s="146"/>
      <c r="S297" s="146"/>
      <c r="T297" s="146"/>
      <c r="U297" s="146"/>
      <c r="V297" s="146"/>
      <c r="W297" s="146"/>
      <c r="X297" s="146"/>
      <c r="Y297" s="146"/>
      <c r="Z297" s="146"/>
      <c r="AA297" s="146"/>
      <c r="AB297" s="146"/>
      <c r="AC297" s="146"/>
      <c r="AD297" s="146"/>
      <c r="AE297" s="146"/>
      <c r="AF297" s="146"/>
      <c r="AG297" s="146"/>
    </row>
    <row r="298" spans="1:33" outlineLevel="3" x14ac:dyDescent="0.25">
      <c r="A298" s="153"/>
      <c r="B298" s="154"/>
      <c r="C298" s="180"/>
      <c r="D298" s="156"/>
      <c r="E298" s="157"/>
      <c r="F298" s="155"/>
      <c r="G298" s="155"/>
      <c r="H298" s="146"/>
      <c r="I298" s="146"/>
      <c r="J298" s="146"/>
      <c r="K298" s="146"/>
      <c r="L298" s="146"/>
      <c r="M298" s="146"/>
      <c r="N298" s="146"/>
      <c r="O298" s="146" t="s">
        <v>136</v>
      </c>
      <c r="P298" s="146">
        <v>0</v>
      </c>
      <c r="Q298" s="146"/>
      <c r="R298" s="146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6"/>
      <c r="AD298" s="146"/>
      <c r="AE298" s="146"/>
      <c r="AF298" s="146"/>
      <c r="AG298" s="146"/>
    </row>
    <row r="299" spans="1:33" outlineLevel="3" x14ac:dyDescent="0.25">
      <c r="A299" s="153"/>
      <c r="B299" s="154"/>
      <c r="C299" s="181" t="s">
        <v>154</v>
      </c>
      <c r="D299" s="158"/>
      <c r="E299" s="159"/>
      <c r="F299" s="155"/>
      <c r="G299" s="155"/>
      <c r="H299" s="146"/>
      <c r="I299" s="146"/>
      <c r="J299" s="146"/>
      <c r="K299" s="146"/>
      <c r="L299" s="146"/>
      <c r="M299" s="146"/>
      <c r="N299" s="146"/>
      <c r="O299" s="146" t="s">
        <v>136</v>
      </c>
      <c r="P299" s="146">
        <v>1</v>
      </c>
      <c r="Q299" s="146"/>
      <c r="R299" s="146"/>
      <c r="S299" s="146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</row>
    <row r="300" spans="1:33" ht="20.399999999999999" outlineLevel="1" x14ac:dyDescent="0.25">
      <c r="A300" s="166">
        <v>39</v>
      </c>
      <c r="B300" s="167" t="s">
        <v>252</v>
      </c>
      <c r="C300" s="179" t="s">
        <v>253</v>
      </c>
      <c r="D300" s="168" t="s">
        <v>173</v>
      </c>
      <c r="E300" s="169"/>
      <c r="F300" s="170">
        <v>577</v>
      </c>
      <c r="G300" s="171">
        <f>ROUND(E300*F300,2)</f>
        <v>0</v>
      </c>
      <c r="H300" s="146"/>
      <c r="I300" s="146"/>
      <c r="J300" s="146"/>
      <c r="K300" s="146"/>
      <c r="L300" s="146"/>
      <c r="M300" s="146"/>
      <c r="N300" s="146"/>
      <c r="O300" s="146" t="s">
        <v>135</v>
      </c>
      <c r="P300" s="146"/>
      <c r="Q300" s="146"/>
      <c r="R300" s="146"/>
      <c r="S300" s="146"/>
      <c r="T300" s="146"/>
      <c r="U300" s="146"/>
      <c r="V300" s="146"/>
      <c r="W300" s="146"/>
      <c r="X300" s="146"/>
      <c r="Y300" s="146"/>
      <c r="Z300" s="146"/>
      <c r="AA300" s="146"/>
      <c r="AB300" s="146"/>
      <c r="AC300" s="146"/>
      <c r="AD300" s="146"/>
      <c r="AE300" s="146"/>
      <c r="AF300" s="146"/>
      <c r="AG300" s="146"/>
    </row>
    <row r="301" spans="1:33" outlineLevel="2" x14ac:dyDescent="0.25">
      <c r="A301" s="153"/>
      <c r="B301" s="154"/>
      <c r="C301" s="180" t="s">
        <v>225</v>
      </c>
      <c r="D301" s="156"/>
      <c r="E301" s="157"/>
      <c r="F301" s="155"/>
      <c r="G301" s="155"/>
      <c r="H301" s="146"/>
      <c r="I301" s="146"/>
      <c r="J301" s="146"/>
      <c r="K301" s="146"/>
      <c r="L301" s="146"/>
      <c r="M301" s="146"/>
      <c r="N301" s="146"/>
      <c r="O301" s="146" t="s">
        <v>136</v>
      </c>
      <c r="P301" s="146">
        <v>0</v>
      </c>
      <c r="Q301" s="146"/>
      <c r="R301" s="146"/>
      <c r="S301" s="146"/>
      <c r="T301" s="146"/>
      <c r="U301" s="146"/>
      <c r="V301" s="146"/>
      <c r="W301" s="146"/>
      <c r="X301" s="146"/>
      <c r="Y301" s="146"/>
      <c r="Z301" s="146"/>
      <c r="AA301" s="146"/>
      <c r="AB301" s="146"/>
      <c r="AC301" s="146"/>
      <c r="AD301" s="146"/>
      <c r="AE301" s="146"/>
      <c r="AF301" s="146"/>
      <c r="AG301" s="146"/>
    </row>
    <row r="302" spans="1:33" outlineLevel="3" x14ac:dyDescent="0.25">
      <c r="A302" s="153"/>
      <c r="B302" s="154"/>
      <c r="C302" s="180" t="s">
        <v>239</v>
      </c>
      <c r="D302" s="156"/>
      <c r="E302" s="157"/>
      <c r="F302" s="155"/>
      <c r="G302" s="155"/>
      <c r="H302" s="146"/>
      <c r="I302" s="146"/>
      <c r="J302" s="146"/>
      <c r="K302" s="146"/>
      <c r="L302" s="146"/>
      <c r="M302" s="146"/>
      <c r="N302" s="146"/>
      <c r="O302" s="146" t="s">
        <v>136</v>
      </c>
      <c r="P302" s="146">
        <v>0</v>
      </c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</row>
    <row r="303" spans="1:33" outlineLevel="3" x14ac:dyDescent="0.25">
      <c r="A303" s="153"/>
      <c r="B303" s="154"/>
      <c r="C303" s="180" t="s">
        <v>428</v>
      </c>
      <c r="D303" s="156"/>
      <c r="E303" s="157"/>
      <c r="F303" s="155"/>
      <c r="G303" s="155"/>
      <c r="H303" s="146"/>
      <c r="I303" s="146"/>
      <c r="J303" s="146"/>
      <c r="K303" s="146"/>
      <c r="L303" s="146"/>
      <c r="M303" s="146"/>
      <c r="N303" s="146"/>
      <c r="O303" s="146" t="s">
        <v>136</v>
      </c>
      <c r="P303" s="146">
        <v>0</v>
      </c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  <c r="AC303" s="146"/>
      <c r="AD303" s="146"/>
      <c r="AE303" s="146"/>
      <c r="AF303" s="146"/>
      <c r="AG303" s="146"/>
    </row>
    <row r="304" spans="1:33" outlineLevel="3" x14ac:dyDescent="0.25">
      <c r="A304" s="153"/>
      <c r="B304" s="154"/>
      <c r="C304" s="180" t="s">
        <v>407</v>
      </c>
      <c r="D304" s="156"/>
      <c r="E304" s="157"/>
      <c r="F304" s="155"/>
      <c r="G304" s="155"/>
      <c r="H304" s="146"/>
      <c r="I304" s="146"/>
      <c r="J304" s="146"/>
      <c r="K304" s="146"/>
      <c r="L304" s="146"/>
      <c r="M304" s="146"/>
      <c r="N304" s="146"/>
      <c r="O304" s="146" t="s">
        <v>136</v>
      </c>
      <c r="P304" s="146">
        <v>0</v>
      </c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</row>
    <row r="305" spans="1:33" outlineLevel="3" x14ac:dyDescent="0.25">
      <c r="A305" s="153"/>
      <c r="B305" s="154"/>
      <c r="C305" s="180" t="s">
        <v>408</v>
      </c>
      <c r="D305" s="156"/>
      <c r="E305" s="157"/>
      <c r="F305" s="155"/>
      <c r="G305" s="155"/>
      <c r="H305" s="146"/>
      <c r="I305" s="146"/>
      <c r="J305" s="146"/>
      <c r="K305" s="146"/>
      <c r="L305" s="146"/>
      <c r="M305" s="146"/>
      <c r="N305" s="146"/>
      <c r="O305" s="146" t="s">
        <v>136</v>
      </c>
      <c r="P305" s="146">
        <v>0</v>
      </c>
      <c r="Q305" s="146"/>
      <c r="R305" s="146"/>
      <c r="S305" s="146"/>
      <c r="T305" s="146"/>
      <c r="U305" s="146"/>
      <c r="V305" s="146"/>
      <c r="W305" s="146"/>
      <c r="X305" s="146"/>
      <c r="Y305" s="146"/>
      <c r="Z305" s="146"/>
      <c r="AA305" s="146"/>
      <c r="AB305" s="146"/>
      <c r="AC305" s="146"/>
      <c r="AD305" s="146"/>
      <c r="AE305" s="146"/>
      <c r="AF305" s="146"/>
      <c r="AG305" s="146"/>
    </row>
    <row r="306" spans="1:33" outlineLevel="3" x14ac:dyDescent="0.25">
      <c r="A306" s="153"/>
      <c r="B306" s="154"/>
      <c r="C306" s="180" t="s">
        <v>429</v>
      </c>
      <c r="D306" s="156"/>
      <c r="E306" s="157"/>
      <c r="F306" s="155"/>
      <c r="G306" s="155"/>
      <c r="H306" s="146"/>
      <c r="I306" s="146"/>
      <c r="J306" s="146"/>
      <c r="K306" s="146"/>
      <c r="L306" s="146"/>
      <c r="M306" s="146"/>
      <c r="N306" s="146"/>
      <c r="O306" s="146" t="s">
        <v>136</v>
      </c>
      <c r="P306" s="146">
        <v>0</v>
      </c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  <c r="AC306" s="146"/>
      <c r="AD306" s="146"/>
      <c r="AE306" s="146"/>
      <c r="AF306" s="146"/>
      <c r="AG306" s="146"/>
    </row>
    <row r="307" spans="1:33" x14ac:dyDescent="0.25">
      <c r="A307" s="160" t="s">
        <v>130</v>
      </c>
      <c r="B307" s="161" t="s">
        <v>80</v>
      </c>
      <c r="C307" s="178" t="s">
        <v>81</v>
      </c>
      <c r="D307" s="162"/>
      <c r="E307" s="163"/>
      <c r="F307" s="164"/>
      <c r="G307" s="164">
        <f>SUMIF(O308:O317,"&lt;&gt;NOR",G308:G317)</f>
        <v>0</v>
      </c>
      <c r="O307" t="s">
        <v>131</v>
      </c>
    </row>
    <row r="308" spans="1:33" ht="20.399999999999999" outlineLevel="1" x14ac:dyDescent="0.25">
      <c r="A308" s="166">
        <v>40</v>
      </c>
      <c r="B308" s="167" t="s">
        <v>254</v>
      </c>
      <c r="C308" s="179" t="s">
        <v>255</v>
      </c>
      <c r="D308" s="168" t="s">
        <v>147</v>
      </c>
      <c r="E308" s="169"/>
      <c r="F308" s="170">
        <v>70.400000000000006</v>
      </c>
      <c r="G308" s="171">
        <f>ROUND(E308*F308,2)</f>
        <v>0</v>
      </c>
      <c r="H308" s="146"/>
      <c r="I308" s="146"/>
      <c r="J308" s="146"/>
      <c r="K308" s="146"/>
      <c r="L308" s="146"/>
      <c r="M308" s="146"/>
      <c r="N308" s="146"/>
      <c r="O308" s="146" t="s">
        <v>135</v>
      </c>
      <c r="P308" s="146"/>
      <c r="Q308" s="146"/>
      <c r="R308" s="146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  <c r="AC308" s="146"/>
      <c r="AD308" s="146"/>
      <c r="AE308" s="146"/>
      <c r="AF308" s="146"/>
      <c r="AG308" s="146"/>
    </row>
    <row r="309" spans="1:33" outlineLevel="2" x14ac:dyDescent="0.25">
      <c r="A309" s="153"/>
      <c r="B309" s="154"/>
      <c r="C309" s="243" t="s">
        <v>256</v>
      </c>
      <c r="D309" s="244"/>
      <c r="E309" s="244"/>
      <c r="F309" s="244"/>
      <c r="G309" s="244"/>
      <c r="H309" s="146"/>
      <c r="I309" s="146"/>
      <c r="J309" s="146"/>
      <c r="K309" s="146"/>
      <c r="L309" s="146"/>
      <c r="M309" s="146"/>
      <c r="N309" s="146"/>
      <c r="O309" s="146" t="s">
        <v>165</v>
      </c>
      <c r="P309" s="146"/>
      <c r="Q309" s="146"/>
      <c r="R309" s="146"/>
      <c r="S309" s="146"/>
      <c r="T309" s="146"/>
      <c r="U309" s="146"/>
      <c r="V309" s="146"/>
      <c r="W309" s="1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</row>
    <row r="310" spans="1:33" outlineLevel="2" x14ac:dyDescent="0.25">
      <c r="A310" s="153"/>
      <c r="B310" s="154"/>
      <c r="C310" s="180"/>
      <c r="D310" s="156"/>
      <c r="E310" s="157"/>
      <c r="F310" s="155"/>
      <c r="G310" s="155"/>
      <c r="H310" s="146"/>
      <c r="I310" s="146"/>
      <c r="J310" s="146"/>
      <c r="K310" s="146"/>
      <c r="L310" s="146"/>
      <c r="M310" s="146"/>
      <c r="N310" s="146"/>
      <c r="O310" s="146" t="s">
        <v>136</v>
      </c>
      <c r="P310" s="146">
        <v>0</v>
      </c>
      <c r="Q310" s="146"/>
      <c r="R310" s="146"/>
      <c r="S310" s="146"/>
      <c r="T310" s="146"/>
      <c r="U310" s="146"/>
      <c r="V310" s="146"/>
      <c r="W310" s="146"/>
      <c r="X310" s="146"/>
      <c r="Y310" s="146"/>
      <c r="Z310" s="146"/>
      <c r="AA310" s="146"/>
      <c r="AB310" s="146"/>
      <c r="AC310" s="146"/>
      <c r="AD310" s="146"/>
      <c r="AE310" s="146"/>
      <c r="AF310" s="146"/>
      <c r="AG310" s="146"/>
    </row>
    <row r="311" spans="1:33" ht="20.399999999999999" outlineLevel="1" x14ac:dyDescent="0.25">
      <c r="A311" s="166">
        <v>41</v>
      </c>
      <c r="B311" s="167" t="s">
        <v>257</v>
      </c>
      <c r="C311" s="179" t="s">
        <v>258</v>
      </c>
      <c r="D311" s="168" t="s">
        <v>147</v>
      </c>
      <c r="E311" s="169"/>
      <c r="F311" s="170">
        <v>53.1</v>
      </c>
      <c r="G311" s="171">
        <f>ROUND(E311*F311,2)</f>
        <v>0</v>
      </c>
      <c r="H311" s="146"/>
      <c r="I311" s="146"/>
      <c r="J311" s="146"/>
      <c r="K311" s="146"/>
      <c r="L311" s="146"/>
      <c r="M311" s="146"/>
      <c r="N311" s="146"/>
      <c r="O311" s="146" t="s">
        <v>135</v>
      </c>
      <c r="P311" s="146"/>
      <c r="Q311" s="146"/>
      <c r="R311" s="146"/>
      <c r="S311" s="146"/>
      <c r="T311" s="146"/>
      <c r="U311" s="146"/>
      <c r="V311" s="146"/>
      <c r="W311" s="146"/>
      <c r="X311" s="146"/>
      <c r="Y311" s="146"/>
      <c r="Z311" s="146"/>
      <c r="AA311" s="146"/>
      <c r="AB311" s="146"/>
      <c r="AC311" s="146"/>
      <c r="AD311" s="146"/>
      <c r="AE311" s="146"/>
      <c r="AF311" s="146"/>
      <c r="AG311" s="146"/>
    </row>
    <row r="312" spans="1:33" outlineLevel="2" x14ac:dyDescent="0.25">
      <c r="A312" s="153"/>
      <c r="B312" s="154"/>
      <c r="C312" s="180"/>
      <c r="D312" s="156"/>
      <c r="E312" s="157"/>
      <c r="F312" s="155"/>
      <c r="G312" s="155"/>
      <c r="H312" s="146"/>
      <c r="I312" s="146"/>
      <c r="J312" s="146"/>
      <c r="K312" s="146"/>
      <c r="L312" s="146"/>
      <c r="M312" s="146"/>
      <c r="N312" s="146"/>
      <c r="O312" s="146" t="s">
        <v>136</v>
      </c>
      <c r="P312" s="146">
        <v>5</v>
      </c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  <c r="AD312" s="146"/>
      <c r="AE312" s="146"/>
      <c r="AF312" s="146"/>
      <c r="AG312" s="146"/>
    </row>
    <row r="313" spans="1:33" ht="20.399999999999999" outlineLevel="1" x14ac:dyDescent="0.25">
      <c r="A313" s="166">
        <v>42</v>
      </c>
      <c r="B313" s="167" t="s">
        <v>259</v>
      </c>
      <c r="C313" s="179" t="s">
        <v>260</v>
      </c>
      <c r="D313" s="168" t="s">
        <v>147</v>
      </c>
      <c r="E313" s="169"/>
      <c r="F313" s="170">
        <v>49.3</v>
      </c>
      <c r="G313" s="171">
        <f>ROUND(E313*F313,2)</f>
        <v>0</v>
      </c>
      <c r="H313" s="146"/>
      <c r="I313" s="146"/>
      <c r="J313" s="146"/>
      <c r="K313" s="146"/>
      <c r="L313" s="146"/>
      <c r="M313" s="146"/>
      <c r="N313" s="146"/>
      <c r="O313" s="146" t="s">
        <v>135</v>
      </c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  <c r="AD313" s="146"/>
      <c r="AE313" s="146"/>
      <c r="AF313" s="146"/>
      <c r="AG313" s="146"/>
    </row>
    <row r="314" spans="1:33" outlineLevel="2" x14ac:dyDescent="0.25">
      <c r="A314" s="153"/>
      <c r="B314" s="154"/>
      <c r="C314" s="180"/>
      <c r="D314" s="156"/>
      <c r="E314" s="157"/>
      <c r="F314" s="155"/>
      <c r="G314" s="155"/>
      <c r="H314" s="146"/>
      <c r="I314" s="146"/>
      <c r="J314" s="146"/>
      <c r="K314" s="146"/>
      <c r="L314" s="146"/>
      <c r="M314" s="146"/>
      <c r="N314" s="146"/>
      <c r="O314" s="146" t="s">
        <v>136</v>
      </c>
      <c r="P314" s="146">
        <v>5</v>
      </c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  <c r="AD314" s="146"/>
      <c r="AE314" s="146"/>
      <c r="AF314" s="146"/>
      <c r="AG314" s="146"/>
    </row>
    <row r="315" spans="1:33" outlineLevel="1" x14ac:dyDescent="0.25">
      <c r="A315" s="166">
        <v>43</v>
      </c>
      <c r="B315" s="167" t="s">
        <v>261</v>
      </c>
      <c r="C315" s="179" t="s">
        <v>262</v>
      </c>
      <c r="D315" s="168" t="s">
        <v>147</v>
      </c>
      <c r="E315" s="169"/>
      <c r="F315" s="170">
        <v>146</v>
      </c>
      <c r="G315" s="171">
        <f>ROUND(E315*F315,2)</f>
        <v>0</v>
      </c>
      <c r="H315" s="146"/>
      <c r="I315" s="146"/>
      <c r="J315" s="146"/>
      <c r="K315" s="146"/>
      <c r="L315" s="146"/>
      <c r="M315" s="146"/>
      <c r="N315" s="146"/>
      <c r="O315" s="146" t="s">
        <v>135</v>
      </c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  <c r="AD315" s="146"/>
      <c r="AE315" s="146"/>
      <c r="AF315" s="146"/>
      <c r="AG315" s="146"/>
    </row>
    <row r="316" spans="1:33" outlineLevel="2" x14ac:dyDescent="0.25">
      <c r="A316" s="153"/>
      <c r="B316" s="154"/>
      <c r="C316" s="180"/>
      <c r="D316" s="156"/>
      <c r="E316" s="157"/>
      <c r="F316" s="155"/>
      <c r="G316" s="155"/>
      <c r="H316" s="146"/>
      <c r="I316" s="146"/>
      <c r="J316" s="146"/>
      <c r="K316" s="146"/>
      <c r="L316" s="146"/>
      <c r="M316" s="146"/>
      <c r="N316" s="146"/>
      <c r="O316" s="146" t="s">
        <v>136</v>
      </c>
      <c r="P316" s="146">
        <v>0</v>
      </c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  <c r="AD316" s="146"/>
      <c r="AE316" s="146"/>
      <c r="AF316" s="146"/>
      <c r="AG316" s="146"/>
    </row>
    <row r="317" spans="1:33" outlineLevel="3" x14ac:dyDescent="0.25">
      <c r="A317" s="153"/>
      <c r="B317" s="154"/>
      <c r="C317" s="180"/>
      <c r="D317" s="156"/>
      <c r="E317" s="157"/>
      <c r="F317" s="155"/>
      <c r="G317" s="155"/>
      <c r="H317" s="146"/>
      <c r="I317" s="146"/>
      <c r="J317" s="146"/>
      <c r="K317" s="146"/>
      <c r="L317" s="146"/>
      <c r="M317" s="146"/>
      <c r="N317" s="146"/>
      <c r="O317" s="146" t="s">
        <v>136</v>
      </c>
      <c r="P317" s="146">
        <v>0</v>
      </c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  <c r="AD317" s="146"/>
      <c r="AE317" s="146"/>
      <c r="AF317" s="146"/>
      <c r="AG317" s="146"/>
    </row>
    <row r="318" spans="1:33" ht="26.4" x14ac:dyDescent="0.25">
      <c r="A318" s="160" t="s">
        <v>130</v>
      </c>
      <c r="B318" s="161" t="s">
        <v>82</v>
      </c>
      <c r="C318" s="178" t="s">
        <v>83</v>
      </c>
      <c r="D318" s="162"/>
      <c r="E318" s="163"/>
      <c r="F318" s="164"/>
      <c r="G318" s="164">
        <f>SUMIF(O319:O324,"&lt;&gt;NOR",G319:G324)</f>
        <v>0</v>
      </c>
      <c r="O318" t="s">
        <v>131</v>
      </c>
    </row>
    <row r="319" spans="1:33" outlineLevel="1" x14ac:dyDescent="0.25">
      <c r="A319" s="166">
        <v>44</v>
      </c>
      <c r="B319" s="167" t="s">
        <v>263</v>
      </c>
      <c r="C319" s="179" t="s">
        <v>264</v>
      </c>
      <c r="D319" s="168" t="s">
        <v>147</v>
      </c>
      <c r="E319" s="169"/>
      <c r="F319" s="170">
        <v>157</v>
      </c>
      <c r="G319" s="171">
        <f>ROUND(E319*F319,2)</f>
        <v>0</v>
      </c>
      <c r="H319" s="146"/>
      <c r="I319" s="146"/>
      <c r="J319" s="146"/>
      <c r="K319" s="146"/>
      <c r="L319" s="146"/>
      <c r="M319" s="146"/>
      <c r="N319" s="146"/>
      <c r="O319" s="146" t="s">
        <v>135</v>
      </c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  <c r="AD319" s="146"/>
      <c r="AE319" s="146"/>
      <c r="AF319" s="146"/>
      <c r="AG319" s="146"/>
    </row>
    <row r="320" spans="1:33" outlineLevel="2" x14ac:dyDescent="0.25">
      <c r="A320" s="153"/>
      <c r="B320" s="154"/>
      <c r="C320" s="180"/>
      <c r="D320" s="156"/>
      <c r="E320" s="157"/>
      <c r="F320" s="155"/>
      <c r="G320" s="155"/>
      <c r="H320" s="146"/>
      <c r="I320" s="146"/>
      <c r="J320" s="146"/>
      <c r="K320" s="146"/>
      <c r="L320" s="146"/>
      <c r="M320" s="146"/>
      <c r="N320" s="146"/>
      <c r="O320" s="146" t="s">
        <v>136</v>
      </c>
      <c r="P320" s="146">
        <v>0</v>
      </c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</row>
    <row r="321" spans="1:33" outlineLevel="3" x14ac:dyDescent="0.25">
      <c r="A321" s="153"/>
      <c r="B321" s="154"/>
      <c r="C321" s="180"/>
      <c r="D321" s="156"/>
      <c r="E321" s="157"/>
      <c r="F321" s="155"/>
      <c r="G321" s="155"/>
      <c r="H321" s="146"/>
      <c r="I321" s="146"/>
      <c r="J321" s="146"/>
      <c r="K321" s="146"/>
      <c r="L321" s="146"/>
      <c r="M321" s="146"/>
      <c r="N321" s="146"/>
      <c r="O321" s="146" t="s">
        <v>136</v>
      </c>
      <c r="P321" s="146">
        <v>0</v>
      </c>
      <c r="Q321" s="146"/>
      <c r="R321" s="146"/>
      <c r="S321" s="146"/>
      <c r="T321" s="146"/>
      <c r="U321" s="146"/>
      <c r="V321" s="146"/>
      <c r="W321" s="146"/>
      <c r="X321" s="146"/>
      <c r="Y321" s="146"/>
      <c r="Z321" s="146"/>
      <c r="AA321" s="146"/>
      <c r="AB321" s="146"/>
      <c r="AC321" s="146"/>
      <c r="AD321" s="146"/>
      <c r="AE321" s="146"/>
      <c r="AF321" s="146"/>
      <c r="AG321" s="146"/>
    </row>
    <row r="322" spans="1:33" outlineLevel="1" x14ac:dyDescent="0.25">
      <c r="A322" s="172">
        <v>45</v>
      </c>
      <c r="B322" s="173" t="s">
        <v>265</v>
      </c>
      <c r="C322" s="182" t="s">
        <v>266</v>
      </c>
      <c r="D322" s="174" t="s">
        <v>267</v>
      </c>
      <c r="E322" s="175"/>
      <c r="F322" s="176">
        <v>103</v>
      </c>
      <c r="G322" s="177">
        <f>ROUND(E322*F322,2)</f>
        <v>0</v>
      </c>
      <c r="H322" s="146"/>
      <c r="I322" s="146"/>
      <c r="J322" s="146"/>
      <c r="K322" s="146"/>
      <c r="L322" s="146"/>
      <c r="M322" s="146"/>
      <c r="N322" s="146"/>
      <c r="O322" s="146" t="s">
        <v>135</v>
      </c>
      <c r="P322" s="146"/>
      <c r="Q322" s="146"/>
      <c r="R322" s="146"/>
      <c r="S322" s="146"/>
      <c r="T322" s="146"/>
      <c r="U322" s="146"/>
      <c r="V322" s="146"/>
      <c r="W322" s="146"/>
      <c r="X322" s="146"/>
      <c r="Y322" s="146"/>
      <c r="Z322" s="146"/>
      <c r="AA322" s="146"/>
      <c r="AB322" s="146"/>
      <c r="AC322" s="146"/>
      <c r="AD322" s="146"/>
      <c r="AE322" s="146"/>
      <c r="AF322" s="146"/>
      <c r="AG322" s="146"/>
    </row>
    <row r="323" spans="1:33" outlineLevel="1" x14ac:dyDescent="0.25">
      <c r="A323" s="172">
        <v>46</v>
      </c>
      <c r="B323" s="173" t="s">
        <v>268</v>
      </c>
      <c r="C323" s="182" t="s">
        <v>269</v>
      </c>
      <c r="D323" s="174" t="s">
        <v>267</v>
      </c>
      <c r="E323" s="175"/>
      <c r="F323" s="176">
        <v>112</v>
      </c>
      <c r="G323" s="177">
        <f>ROUND(E323*F323,2)</f>
        <v>0</v>
      </c>
      <c r="H323" s="146"/>
      <c r="I323" s="146"/>
      <c r="J323" s="146"/>
      <c r="K323" s="146"/>
      <c r="L323" s="146"/>
      <c r="M323" s="146"/>
      <c r="N323" s="146"/>
      <c r="O323" s="146" t="s">
        <v>135</v>
      </c>
      <c r="P323" s="146"/>
      <c r="Q323" s="146"/>
      <c r="R323" s="146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  <c r="AC323" s="146"/>
      <c r="AD323" s="146"/>
      <c r="AE323" s="146"/>
      <c r="AF323" s="146"/>
      <c r="AG323" s="146"/>
    </row>
    <row r="324" spans="1:33" outlineLevel="1" x14ac:dyDescent="0.25">
      <c r="A324" s="172">
        <v>47</v>
      </c>
      <c r="B324" s="173" t="s">
        <v>270</v>
      </c>
      <c r="C324" s="182" t="s">
        <v>271</v>
      </c>
      <c r="D324" s="174" t="s">
        <v>267</v>
      </c>
      <c r="E324" s="175"/>
      <c r="F324" s="176">
        <v>636.48</v>
      </c>
      <c r="G324" s="177">
        <f>ROUND(E324*F324,2)</f>
        <v>0</v>
      </c>
      <c r="H324" s="146"/>
      <c r="I324" s="146"/>
      <c r="J324" s="146"/>
      <c r="K324" s="146"/>
      <c r="L324" s="146"/>
      <c r="M324" s="146"/>
      <c r="N324" s="146"/>
      <c r="O324" s="146" t="s">
        <v>214</v>
      </c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6"/>
      <c r="AA324" s="146"/>
      <c r="AB324" s="146"/>
      <c r="AC324" s="146"/>
      <c r="AD324" s="146"/>
      <c r="AE324" s="146"/>
      <c r="AF324" s="146"/>
      <c r="AG324" s="146"/>
    </row>
    <row r="325" spans="1:33" x14ac:dyDescent="0.25">
      <c r="A325" s="160" t="s">
        <v>130</v>
      </c>
      <c r="B325" s="161" t="s">
        <v>84</v>
      </c>
      <c r="C325" s="178" t="s">
        <v>85</v>
      </c>
      <c r="D325" s="162"/>
      <c r="E325" s="163"/>
      <c r="F325" s="164"/>
      <c r="G325" s="164">
        <f>SUMIF(O326:O326,"&lt;&gt;NOR",G326:G326)</f>
        <v>0</v>
      </c>
      <c r="O325" t="s">
        <v>131</v>
      </c>
    </row>
    <row r="326" spans="1:33" outlineLevel="1" x14ac:dyDescent="0.25">
      <c r="A326" s="172">
        <v>48</v>
      </c>
      <c r="B326" s="173" t="s">
        <v>272</v>
      </c>
      <c r="C326" s="182" t="s">
        <v>273</v>
      </c>
      <c r="D326" s="174" t="s">
        <v>168</v>
      </c>
      <c r="E326" s="175"/>
      <c r="F326" s="176">
        <v>395.5</v>
      </c>
      <c r="G326" s="177">
        <f>ROUND(E326*F326,2)</f>
        <v>0</v>
      </c>
      <c r="H326" s="146"/>
      <c r="I326" s="146"/>
      <c r="J326" s="146"/>
      <c r="K326" s="146"/>
      <c r="L326" s="146"/>
      <c r="M326" s="146"/>
      <c r="N326" s="146"/>
      <c r="O326" s="146" t="s">
        <v>274</v>
      </c>
      <c r="P326" s="146"/>
      <c r="Q326" s="146"/>
      <c r="R326" s="146"/>
      <c r="S326" s="146"/>
      <c r="T326" s="146"/>
      <c r="U326" s="146"/>
      <c r="V326" s="146"/>
      <c r="W326" s="146"/>
      <c r="X326" s="146"/>
      <c r="Y326" s="146"/>
      <c r="Z326" s="146"/>
      <c r="AA326" s="146"/>
      <c r="AB326" s="146"/>
      <c r="AC326" s="146"/>
      <c r="AD326" s="146"/>
      <c r="AE326" s="146"/>
      <c r="AF326" s="146"/>
      <c r="AG326" s="146"/>
    </row>
    <row r="327" spans="1:33" x14ac:dyDescent="0.25">
      <c r="A327" s="160" t="s">
        <v>130</v>
      </c>
      <c r="B327" s="161" t="s">
        <v>86</v>
      </c>
      <c r="C327" s="178" t="s">
        <v>87</v>
      </c>
      <c r="D327" s="162"/>
      <c r="E327" s="163"/>
      <c r="F327" s="164"/>
      <c r="G327" s="164">
        <f>SUMIF(O328:O341,"&lt;&gt;NOR",G328:G341)</f>
        <v>0</v>
      </c>
      <c r="O327" t="s">
        <v>131</v>
      </c>
    </row>
    <row r="328" spans="1:33" ht="30.6" outlineLevel="1" x14ac:dyDescent="0.25">
      <c r="A328" s="166">
        <v>49</v>
      </c>
      <c r="B328" s="167" t="s">
        <v>275</v>
      </c>
      <c r="C328" s="179" t="s">
        <v>276</v>
      </c>
      <c r="D328" s="168" t="s">
        <v>147</v>
      </c>
      <c r="E328" s="169"/>
      <c r="F328" s="170">
        <v>41.3</v>
      </c>
      <c r="G328" s="171">
        <f>ROUND(E328*F328,2)</f>
        <v>0</v>
      </c>
      <c r="H328" s="146"/>
      <c r="I328" s="146"/>
      <c r="J328" s="146"/>
      <c r="K328" s="146"/>
      <c r="L328" s="146"/>
      <c r="M328" s="146"/>
      <c r="N328" s="146"/>
      <c r="O328" s="146" t="s">
        <v>135</v>
      </c>
      <c r="P328" s="146"/>
      <c r="Q328" s="146"/>
      <c r="R328" s="146"/>
      <c r="S328" s="146"/>
      <c r="T328" s="146"/>
      <c r="U328" s="146"/>
      <c r="V328" s="146"/>
      <c r="W328" s="146"/>
      <c r="X328" s="146"/>
      <c r="Y328" s="146"/>
      <c r="Z328" s="146"/>
      <c r="AA328" s="146"/>
      <c r="AB328" s="146"/>
      <c r="AC328" s="146"/>
      <c r="AD328" s="146"/>
      <c r="AE328" s="146"/>
      <c r="AF328" s="146"/>
      <c r="AG328" s="146"/>
    </row>
    <row r="329" spans="1:33" outlineLevel="2" x14ac:dyDescent="0.25">
      <c r="A329" s="153"/>
      <c r="B329" s="154"/>
      <c r="C329" s="243" t="s">
        <v>277</v>
      </c>
      <c r="D329" s="244"/>
      <c r="E329" s="244"/>
      <c r="F329" s="244"/>
      <c r="G329" s="244"/>
      <c r="H329" s="146"/>
      <c r="I329" s="146"/>
      <c r="J329" s="146"/>
      <c r="K329" s="146"/>
      <c r="L329" s="146"/>
      <c r="M329" s="146"/>
      <c r="N329" s="146"/>
      <c r="O329" s="146" t="s">
        <v>165</v>
      </c>
      <c r="P329" s="146"/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  <c r="AA329" s="146"/>
      <c r="AB329" s="146"/>
      <c r="AC329" s="146"/>
      <c r="AD329" s="146"/>
      <c r="AE329" s="146"/>
      <c r="AF329" s="146"/>
      <c r="AG329" s="146"/>
    </row>
    <row r="330" spans="1:33" outlineLevel="2" x14ac:dyDescent="0.25">
      <c r="A330" s="153"/>
      <c r="B330" s="154"/>
      <c r="C330" s="180" t="s">
        <v>148</v>
      </c>
      <c r="D330" s="156"/>
      <c r="E330" s="157"/>
      <c r="F330" s="155"/>
      <c r="G330" s="155"/>
      <c r="H330" s="146"/>
      <c r="I330" s="146"/>
      <c r="J330" s="146"/>
      <c r="K330" s="146"/>
      <c r="L330" s="146"/>
      <c r="M330" s="146"/>
      <c r="N330" s="146"/>
      <c r="O330" s="146" t="s">
        <v>136</v>
      </c>
      <c r="P330" s="146">
        <v>0</v>
      </c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</row>
    <row r="331" spans="1:33" outlineLevel="3" x14ac:dyDescent="0.25">
      <c r="A331" s="153"/>
      <c r="B331" s="154"/>
      <c r="C331" s="180" t="s">
        <v>149</v>
      </c>
      <c r="D331" s="156"/>
      <c r="E331" s="157"/>
      <c r="F331" s="155"/>
      <c r="G331" s="155"/>
      <c r="H331" s="146"/>
      <c r="I331" s="146"/>
      <c r="J331" s="146"/>
      <c r="K331" s="146"/>
      <c r="L331" s="146"/>
      <c r="M331" s="146"/>
      <c r="N331" s="146"/>
      <c r="O331" s="146" t="s">
        <v>136</v>
      </c>
      <c r="P331" s="146">
        <v>0</v>
      </c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</row>
    <row r="332" spans="1:33" outlineLevel="3" x14ac:dyDescent="0.25">
      <c r="A332" s="153"/>
      <c r="B332" s="154"/>
      <c r="C332" s="180"/>
      <c r="D332" s="156"/>
      <c r="E332" s="157"/>
      <c r="F332" s="155"/>
      <c r="G332" s="155"/>
      <c r="H332" s="146"/>
      <c r="I332" s="146"/>
      <c r="J332" s="146"/>
      <c r="K332" s="146"/>
      <c r="L332" s="146"/>
      <c r="M332" s="146"/>
      <c r="N332" s="146"/>
      <c r="O332" s="146" t="s">
        <v>136</v>
      </c>
      <c r="P332" s="146">
        <v>0</v>
      </c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</row>
    <row r="333" spans="1:33" ht="20.399999999999999" outlineLevel="1" x14ac:dyDescent="0.25">
      <c r="A333" s="166">
        <v>50</v>
      </c>
      <c r="B333" s="167" t="s">
        <v>278</v>
      </c>
      <c r="C333" s="179" t="s">
        <v>279</v>
      </c>
      <c r="D333" s="168" t="s">
        <v>147</v>
      </c>
      <c r="E333" s="169"/>
      <c r="F333" s="170">
        <v>144.5</v>
      </c>
      <c r="G333" s="171">
        <f>ROUND(E333*F333,2)</f>
        <v>0</v>
      </c>
      <c r="H333" s="146"/>
      <c r="I333" s="146"/>
      <c r="J333" s="146"/>
      <c r="K333" s="146"/>
      <c r="L333" s="146"/>
      <c r="M333" s="146"/>
      <c r="N333" s="146"/>
      <c r="O333" s="146" t="s">
        <v>135</v>
      </c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</row>
    <row r="334" spans="1:33" outlineLevel="2" x14ac:dyDescent="0.25">
      <c r="A334" s="153"/>
      <c r="B334" s="154"/>
      <c r="C334" s="180" t="s">
        <v>148</v>
      </c>
      <c r="D334" s="156"/>
      <c r="E334" s="157"/>
      <c r="F334" s="155"/>
      <c r="G334" s="155"/>
      <c r="H334" s="146"/>
      <c r="I334" s="146"/>
      <c r="J334" s="146"/>
      <c r="K334" s="146"/>
      <c r="L334" s="146"/>
      <c r="M334" s="146"/>
      <c r="N334" s="146"/>
      <c r="O334" s="146" t="s">
        <v>136</v>
      </c>
      <c r="P334" s="146">
        <v>0</v>
      </c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</row>
    <row r="335" spans="1:33" outlineLevel="3" x14ac:dyDescent="0.25">
      <c r="A335" s="153"/>
      <c r="B335" s="154"/>
      <c r="C335" s="180" t="s">
        <v>149</v>
      </c>
      <c r="D335" s="156"/>
      <c r="E335" s="157"/>
      <c r="F335" s="155"/>
      <c r="G335" s="155"/>
      <c r="H335" s="146"/>
      <c r="I335" s="146"/>
      <c r="J335" s="146"/>
      <c r="K335" s="146"/>
      <c r="L335" s="146"/>
      <c r="M335" s="146"/>
      <c r="N335" s="146"/>
      <c r="O335" s="146" t="s">
        <v>136</v>
      </c>
      <c r="P335" s="146">
        <v>0</v>
      </c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</row>
    <row r="336" spans="1:33" outlineLevel="3" x14ac:dyDescent="0.25">
      <c r="A336" s="153"/>
      <c r="B336" s="154"/>
      <c r="C336" s="180"/>
      <c r="D336" s="156"/>
      <c r="E336" s="157"/>
      <c r="F336" s="155"/>
      <c r="G336" s="155"/>
      <c r="H336" s="146"/>
      <c r="I336" s="146"/>
      <c r="J336" s="146"/>
      <c r="K336" s="146"/>
      <c r="L336" s="146"/>
      <c r="M336" s="146"/>
      <c r="N336" s="146"/>
      <c r="O336" s="146" t="s">
        <v>136</v>
      </c>
      <c r="P336" s="146">
        <v>0</v>
      </c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</row>
    <row r="337" spans="1:33" ht="20.399999999999999" outlineLevel="1" x14ac:dyDescent="0.25">
      <c r="A337" s="166">
        <v>51</v>
      </c>
      <c r="B337" s="167" t="s">
        <v>280</v>
      </c>
      <c r="C337" s="179" t="s">
        <v>281</v>
      </c>
      <c r="D337" s="168" t="s">
        <v>147</v>
      </c>
      <c r="E337" s="169"/>
      <c r="F337" s="170">
        <v>454.5</v>
      </c>
      <c r="G337" s="171">
        <f>ROUND(E337*F337,2)</f>
        <v>0</v>
      </c>
      <c r="H337" s="146"/>
      <c r="I337" s="146"/>
      <c r="J337" s="146"/>
      <c r="K337" s="146"/>
      <c r="L337" s="146"/>
      <c r="M337" s="146"/>
      <c r="N337" s="146"/>
      <c r="O337" s="146" t="s">
        <v>214</v>
      </c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</row>
    <row r="338" spans="1:33" outlineLevel="2" x14ac:dyDescent="0.25">
      <c r="A338" s="153"/>
      <c r="B338" s="154"/>
      <c r="C338" s="180" t="s">
        <v>148</v>
      </c>
      <c r="D338" s="156"/>
      <c r="E338" s="157"/>
      <c r="F338" s="155"/>
      <c r="G338" s="155"/>
      <c r="H338" s="146"/>
      <c r="I338" s="146"/>
      <c r="J338" s="146"/>
      <c r="K338" s="146"/>
      <c r="L338" s="146"/>
      <c r="M338" s="146"/>
      <c r="N338" s="146"/>
      <c r="O338" s="146" t="s">
        <v>136</v>
      </c>
      <c r="P338" s="146">
        <v>0</v>
      </c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</row>
    <row r="339" spans="1:33" outlineLevel="3" x14ac:dyDescent="0.25">
      <c r="A339" s="153"/>
      <c r="B339" s="154"/>
      <c r="C339" s="180" t="s">
        <v>149</v>
      </c>
      <c r="D339" s="156"/>
      <c r="E339" s="157"/>
      <c r="F339" s="155"/>
      <c r="G339" s="155"/>
      <c r="H339" s="146"/>
      <c r="I339" s="146"/>
      <c r="J339" s="146"/>
      <c r="K339" s="146"/>
      <c r="L339" s="146"/>
      <c r="M339" s="146"/>
      <c r="N339" s="146"/>
      <c r="O339" s="146" t="s">
        <v>136</v>
      </c>
      <c r="P339" s="146">
        <v>0</v>
      </c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  <c r="AA339" s="146"/>
      <c r="AB339" s="146"/>
      <c r="AC339" s="146"/>
      <c r="AD339" s="146"/>
      <c r="AE339" s="146"/>
      <c r="AF339" s="146"/>
      <c r="AG339" s="146"/>
    </row>
    <row r="340" spans="1:33" outlineLevel="3" x14ac:dyDescent="0.25">
      <c r="A340" s="153"/>
      <c r="B340" s="154"/>
      <c r="C340" s="180"/>
      <c r="D340" s="156"/>
      <c r="E340" s="157"/>
      <c r="F340" s="155"/>
      <c r="G340" s="155"/>
      <c r="H340" s="146"/>
      <c r="I340" s="146"/>
      <c r="J340" s="146"/>
      <c r="K340" s="146"/>
      <c r="L340" s="146"/>
      <c r="M340" s="146"/>
      <c r="N340" s="146"/>
      <c r="O340" s="146" t="s">
        <v>136</v>
      </c>
      <c r="P340" s="146">
        <v>0</v>
      </c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  <c r="AA340" s="146"/>
      <c r="AB340" s="146"/>
      <c r="AC340" s="146"/>
      <c r="AD340" s="146"/>
      <c r="AE340" s="146"/>
      <c r="AF340" s="146"/>
      <c r="AG340" s="146"/>
    </row>
    <row r="341" spans="1:33" outlineLevel="1" x14ac:dyDescent="0.25">
      <c r="A341" s="172">
        <v>52</v>
      </c>
      <c r="B341" s="173" t="s">
        <v>282</v>
      </c>
      <c r="C341" s="182" t="s">
        <v>283</v>
      </c>
      <c r="D341" s="174" t="s">
        <v>0</v>
      </c>
      <c r="E341" s="175"/>
      <c r="F341" s="176">
        <v>5.0999999999999996</v>
      </c>
      <c r="G341" s="177">
        <f>ROUND(E341*F341,2)</f>
        <v>0</v>
      </c>
      <c r="H341" s="146"/>
      <c r="I341" s="146"/>
      <c r="J341" s="146"/>
      <c r="K341" s="146"/>
      <c r="L341" s="146"/>
      <c r="M341" s="146"/>
      <c r="N341" s="146"/>
      <c r="O341" s="146" t="s">
        <v>274</v>
      </c>
      <c r="P341" s="146"/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</row>
    <row r="342" spans="1:33" x14ac:dyDescent="0.25">
      <c r="A342" s="160" t="s">
        <v>130</v>
      </c>
      <c r="B342" s="161" t="s">
        <v>88</v>
      </c>
      <c r="C342" s="178" t="s">
        <v>89</v>
      </c>
      <c r="D342" s="162"/>
      <c r="E342" s="163"/>
      <c r="F342" s="164"/>
      <c r="G342" s="164">
        <f>SUMIF(O343:O381,"&lt;&gt;NOR",G343:G381)</f>
        <v>0</v>
      </c>
      <c r="O342" t="s">
        <v>131</v>
      </c>
    </row>
    <row r="343" spans="1:33" ht="20.399999999999999" outlineLevel="1" x14ac:dyDescent="0.25">
      <c r="A343" s="166">
        <v>53</v>
      </c>
      <c r="B343" s="167" t="s">
        <v>284</v>
      </c>
      <c r="C343" s="179" t="s">
        <v>285</v>
      </c>
      <c r="D343" s="168" t="s">
        <v>147</v>
      </c>
      <c r="E343" s="169"/>
      <c r="F343" s="170">
        <v>57.3</v>
      </c>
      <c r="G343" s="171">
        <f>ROUND(E343*F343,2)</f>
        <v>0</v>
      </c>
      <c r="H343" s="146"/>
      <c r="I343" s="146"/>
      <c r="J343" s="146"/>
      <c r="K343" s="146"/>
      <c r="L343" s="146"/>
      <c r="M343" s="146"/>
      <c r="N343" s="146"/>
      <c r="O343" s="146" t="s">
        <v>135</v>
      </c>
      <c r="P343" s="146"/>
      <c r="Q343" s="146"/>
      <c r="R343" s="146"/>
      <c r="S343" s="146"/>
      <c r="T343" s="146"/>
      <c r="U343" s="146"/>
      <c r="V343" s="146"/>
      <c r="W343" s="146"/>
      <c r="X343" s="146"/>
      <c r="Y343" s="146"/>
      <c r="Z343" s="146"/>
      <c r="AA343" s="146"/>
      <c r="AB343" s="146"/>
      <c r="AC343" s="146"/>
      <c r="AD343" s="146"/>
      <c r="AE343" s="146"/>
      <c r="AF343" s="146"/>
      <c r="AG343" s="146"/>
    </row>
    <row r="344" spans="1:33" outlineLevel="2" x14ac:dyDescent="0.25">
      <c r="A344" s="153"/>
      <c r="B344" s="154"/>
      <c r="C344" s="180" t="s">
        <v>148</v>
      </c>
      <c r="D344" s="156"/>
      <c r="E344" s="157"/>
      <c r="F344" s="155"/>
      <c r="G344" s="155"/>
      <c r="H344" s="146"/>
      <c r="I344" s="146"/>
      <c r="J344" s="146"/>
      <c r="K344" s="146"/>
      <c r="L344" s="146"/>
      <c r="M344" s="146"/>
      <c r="N344" s="146"/>
      <c r="O344" s="146" t="s">
        <v>136</v>
      </c>
      <c r="P344" s="146">
        <v>0</v>
      </c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  <c r="AC344" s="146"/>
      <c r="AD344" s="146"/>
      <c r="AE344" s="146"/>
      <c r="AF344" s="146"/>
      <c r="AG344" s="146"/>
    </row>
    <row r="345" spans="1:33" outlineLevel="3" x14ac:dyDescent="0.25">
      <c r="A345" s="153"/>
      <c r="B345" s="154"/>
      <c r="C345" s="180" t="s">
        <v>286</v>
      </c>
      <c r="D345" s="156"/>
      <c r="E345" s="157"/>
      <c r="F345" s="155"/>
      <c r="G345" s="155"/>
      <c r="H345" s="146"/>
      <c r="I345" s="146"/>
      <c r="J345" s="146"/>
      <c r="K345" s="146"/>
      <c r="L345" s="146"/>
      <c r="M345" s="146"/>
      <c r="N345" s="146"/>
      <c r="O345" s="146" t="s">
        <v>136</v>
      </c>
      <c r="P345" s="146">
        <v>0</v>
      </c>
      <c r="Q345" s="146"/>
      <c r="R345" s="146"/>
      <c r="S345" s="146"/>
      <c r="T345" s="146"/>
      <c r="U345" s="146"/>
      <c r="V345" s="146"/>
      <c r="W345" s="146"/>
      <c r="X345" s="146"/>
      <c r="Y345" s="146"/>
      <c r="Z345" s="146"/>
      <c r="AA345" s="146"/>
      <c r="AB345" s="146"/>
      <c r="AC345" s="146"/>
      <c r="AD345" s="146"/>
      <c r="AE345" s="146"/>
      <c r="AF345" s="146"/>
      <c r="AG345" s="146"/>
    </row>
    <row r="346" spans="1:33" outlineLevel="3" x14ac:dyDescent="0.25">
      <c r="A346" s="153"/>
      <c r="B346" s="154"/>
      <c r="C346" s="180"/>
      <c r="D346" s="156"/>
      <c r="E346" s="157"/>
      <c r="F346" s="155"/>
      <c r="G346" s="155"/>
      <c r="H346" s="146"/>
      <c r="I346" s="146"/>
      <c r="J346" s="146"/>
      <c r="K346" s="146"/>
      <c r="L346" s="146"/>
      <c r="M346" s="146"/>
      <c r="N346" s="146"/>
      <c r="O346" s="146" t="s">
        <v>136</v>
      </c>
      <c r="P346" s="146">
        <v>0</v>
      </c>
      <c r="Q346" s="146"/>
      <c r="R346" s="146"/>
      <c r="S346" s="146"/>
      <c r="T346" s="146"/>
      <c r="U346" s="146"/>
      <c r="V346" s="146"/>
      <c r="W346" s="146"/>
      <c r="X346" s="146"/>
      <c r="Y346" s="146"/>
      <c r="Z346" s="146"/>
      <c r="AA346" s="146"/>
      <c r="AB346" s="146"/>
      <c r="AC346" s="146"/>
      <c r="AD346" s="146"/>
      <c r="AE346" s="146"/>
      <c r="AF346" s="146"/>
      <c r="AG346" s="146"/>
    </row>
    <row r="347" spans="1:33" ht="20.399999999999999" outlineLevel="1" x14ac:dyDescent="0.25">
      <c r="A347" s="166">
        <v>54</v>
      </c>
      <c r="B347" s="167" t="s">
        <v>287</v>
      </c>
      <c r="C347" s="179" t="s">
        <v>288</v>
      </c>
      <c r="D347" s="168" t="s">
        <v>147</v>
      </c>
      <c r="E347" s="169"/>
      <c r="F347" s="170">
        <v>628</v>
      </c>
      <c r="G347" s="171">
        <f>ROUND(E347*F347,2)</f>
        <v>0</v>
      </c>
      <c r="H347" s="146"/>
      <c r="I347" s="146"/>
      <c r="J347" s="146"/>
      <c r="K347" s="146"/>
      <c r="L347" s="146"/>
      <c r="M347" s="146"/>
      <c r="N347" s="146"/>
      <c r="O347" s="146" t="s">
        <v>135</v>
      </c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  <c r="Z347" s="146"/>
      <c r="AA347" s="146"/>
      <c r="AB347" s="146"/>
      <c r="AC347" s="146"/>
      <c r="AD347" s="146"/>
      <c r="AE347" s="146"/>
      <c r="AF347" s="146"/>
      <c r="AG347" s="146"/>
    </row>
    <row r="348" spans="1:33" outlineLevel="2" x14ac:dyDescent="0.25">
      <c r="A348" s="153"/>
      <c r="B348" s="154"/>
      <c r="C348" s="180" t="s">
        <v>148</v>
      </c>
      <c r="D348" s="156"/>
      <c r="E348" s="157"/>
      <c r="F348" s="155"/>
      <c r="G348" s="155"/>
      <c r="H348" s="146"/>
      <c r="I348" s="146"/>
      <c r="J348" s="146"/>
      <c r="K348" s="146"/>
      <c r="L348" s="146"/>
      <c r="M348" s="146"/>
      <c r="N348" s="146"/>
      <c r="O348" s="146" t="s">
        <v>136</v>
      </c>
      <c r="P348" s="146">
        <v>0</v>
      </c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146"/>
      <c r="AE348" s="146"/>
      <c r="AF348" s="146"/>
      <c r="AG348" s="146"/>
    </row>
    <row r="349" spans="1:33" outlineLevel="3" x14ac:dyDescent="0.25">
      <c r="A349" s="153"/>
      <c r="B349" s="154"/>
      <c r="C349" s="180" t="s">
        <v>286</v>
      </c>
      <c r="D349" s="156"/>
      <c r="E349" s="157"/>
      <c r="F349" s="155"/>
      <c r="G349" s="155"/>
      <c r="H349" s="146"/>
      <c r="I349" s="146"/>
      <c r="J349" s="146"/>
      <c r="K349" s="146"/>
      <c r="L349" s="146"/>
      <c r="M349" s="146"/>
      <c r="N349" s="146"/>
      <c r="O349" s="146" t="s">
        <v>136</v>
      </c>
      <c r="P349" s="146">
        <v>0</v>
      </c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</row>
    <row r="350" spans="1:33" outlineLevel="3" x14ac:dyDescent="0.25">
      <c r="A350" s="153"/>
      <c r="B350" s="154"/>
      <c r="C350" s="180"/>
      <c r="D350" s="156"/>
      <c r="E350" s="157"/>
      <c r="F350" s="155"/>
      <c r="G350" s="155"/>
      <c r="H350" s="146"/>
      <c r="I350" s="146"/>
      <c r="J350" s="146"/>
      <c r="K350" s="146"/>
      <c r="L350" s="146"/>
      <c r="M350" s="146"/>
      <c r="N350" s="146"/>
      <c r="O350" s="146" t="s">
        <v>136</v>
      </c>
      <c r="P350" s="146">
        <v>0</v>
      </c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</row>
    <row r="351" spans="1:33" ht="20.399999999999999" outlineLevel="1" x14ac:dyDescent="0.25">
      <c r="A351" s="166">
        <v>55</v>
      </c>
      <c r="B351" s="167" t="s">
        <v>289</v>
      </c>
      <c r="C351" s="179" t="s">
        <v>290</v>
      </c>
      <c r="D351" s="168" t="s">
        <v>147</v>
      </c>
      <c r="E351" s="169"/>
      <c r="F351" s="170">
        <v>50.9</v>
      </c>
      <c r="G351" s="171">
        <f>ROUND(E351*F351,2)</f>
        <v>0</v>
      </c>
      <c r="H351" s="146"/>
      <c r="I351" s="146"/>
      <c r="J351" s="146"/>
      <c r="K351" s="146"/>
      <c r="L351" s="146"/>
      <c r="M351" s="146"/>
      <c r="N351" s="146"/>
      <c r="O351" s="146" t="s">
        <v>135</v>
      </c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</row>
    <row r="352" spans="1:33" outlineLevel="2" x14ac:dyDescent="0.25">
      <c r="A352" s="153"/>
      <c r="B352" s="154"/>
      <c r="C352" s="180" t="s">
        <v>148</v>
      </c>
      <c r="D352" s="156"/>
      <c r="E352" s="157"/>
      <c r="F352" s="155"/>
      <c r="G352" s="155"/>
      <c r="H352" s="146"/>
      <c r="I352" s="146"/>
      <c r="J352" s="146"/>
      <c r="K352" s="146"/>
      <c r="L352" s="146"/>
      <c r="M352" s="146"/>
      <c r="N352" s="146"/>
      <c r="O352" s="146" t="s">
        <v>136</v>
      </c>
      <c r="P352" s="146">
        <v>0</v>
      </c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</row>
    <row r="353" spans="1:33" outlineLevel="3" x14ac:dyDescent="0.25">
      <c r="A353" s="153"/>
      <c r="B353" s="154"/>
      <c r="C353" s="180" t="s">
        <v>149</v>
      </c>
      <c r="D353" s="156"/>
      <c r="E353" s="157"/>
      <c r="F353" s="155"/>
      <c r="G353" s="155"/>
      <c r="H353" s="146"/>
      <c r="I353" s="146"/>
      <c r="J353" s="146"/>
      <c r="K353" s="146"/>
      <c r="L353" s="146"/>
      <c r="M353" s="146"/>
      <c r="N353" s="146"/>
      <c r="O353" s="146" t="s">
        <v>136</v>
      </c>
      <c r="P353" s="146">
        <v>0</v>
      </c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</row>
    <row r="354" spans="1:33" outlineLevel="3" x14ac:dyDescent="0.25">
      <c r="A354" s="153"/>
      <c r="B354" s="154"/>
      <c r="C354" s="180"/>
      <c r="D354" s="156"/>
      <c r="E354" s="157"/>
      <c r="F354" s="155"/>
      <c r="G354" s="155"/>
      <c r="H354" s="146"/>
      <c r="I354" s="146"/>
      <c r="J354" s="146"/>
      <c r="K354" s="146"/>
      <c r="L354" s="146"/>
      <c r="M354" s="146"/>
      <c r="N354" s="146"/>
      <c r="O354" s="146" t="s">
        <v>136</v>
      </c>
      <c r="P354" s="146">
        <v>0</v>
      </c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</row>
    <row r="355" spans="1:33" outlineLevel="3" x14ac:dyDescent="0.25">
      <c r="A355" s="153"/>
      <c r="B355" s="154"/>
      <c r="C355" s="181" t="s">
        <v>154</v>
      </c>
      <c r="D355" s="158"/>
      <c r="E355" s="159"/>
      <c r="F355" s="155"/>
      <c r="G355" s="155"/>
      <c r="H355" s="146"/>
      <c r="I355" s="146"/>
      <c r="J355" s="146"/>
      <c r="K355" s="146"/>
      <c r="L355" s="146"/>
      <c r="M355" s="146"/>
      <c r="N355" s="146"/>
      <c r="O355" s="146" t="s">
        <v>136</v>
      </c>
      <c r="P355" s="146">
        <v>1</v>
      </c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</row>
    <row r="356" spans="1:33" outlineLevel="3" x14ac:dyDescent="0.25">
      <c r="A356" s="153"/>
      <c r="B356" s="154"/>
      <c r="C356" s="180" t="s">
        <v>194</v>
      </c>
      <c r="D356" s="156"/>
      <c r="E356" s="157"/>
      <c r="F356" s="155"/>
      <c r="G356" s="155"/>
      <c r="H356" s="146"/>
      <c r="I356" s="146"/>
      <c r="J356" s="146"/>
      <c r="K356" s="146"/>
      <c r="L356" s="146"/>
      <c r="M356" s="146"/>
      <c r="N356" s="146"/>
      <c r="O356" s="146" t="s">
        <v>136</v>
      </c>
      <c r="P356" s="146">
        <v>0</v>
      </c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</row>
    <row r="357" spans="1:33" outlineLevel="3" x14ac:dyDescent="0.25">
      <c r="A357" s="153"/>
      <c r="B357" s="154"/>
      <c r="C357" s="180" t="s">
        <v>291</v>
      </c>
      <c r="D357" s="156"/>
      <c r="E357" s="157"/>
      <c r="F357" s="155"/>
      <c r="G357" s="155"/>
      <c r="H357" s="146"/>
      <c r="I357" s="146"/>
      <c r="J357" s="146"/>
      <c r="K357" s="146"/>
      <c r="L357" s="146"/>
      <c r="M357" s="146"/>
      <c r="N357" s="146"/>
      <c r="O357" s="146" t="s">
        <v>136</v>
      </c>
      <c r="P357" s="146">
        <v>0</v>
      </c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  <c r="AD357" s="146"/>
      <c r="AE357" s="146"/>
      <c r="AF357" s="146"/>
      <c r="AG357" s="146"/>
    </row>
    <row r="358" spans="1:33" outlineLevel="3" x14ac:dyDescent="0.25">
      <c r="A358" s="153"/>
      <c r="B358" s="154"/>
      <c r="C358" s="180"/>
      <c r="D358" s="156"/>
      <c r="E358" s="157"/>
      <c r="F358" s="155"/>
      <c r="G358" s="155"/>
      <c r="H358" s="146"/>
      <c r="I358" s="146"/>
      <c r="J358" s="146"/>
      <c r="K358" s="146"/>
      <c r="L358" s="146"/>
      <c r="M358" s="146"/>
      <c r="N358" s="146"/>
      <c r="O358" s="146" t="s">
        <v>136</v>
      </c>
      <c r="P358" s="146">
        <v>0</v>
      </c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6"/>
      <c r="AD358" s="146"/>
      <c r="AE358" s="146"/>
      <c r="AF358" s="146"/>
      <c r="AG358" s="146"/>
    </row>
    <row r="359" spans="1:33" outlineLevel="3" x14ac:dyDescent="0.25">
      <c r="A359" s="153"/>
      <c r="B359" s="154"/>
      <c r="C359" s="181" t="s">
        <v>154</v>
      </c>
      <c r="D359" s="158"/>
      <c r="E359" s="159"/>
      <c r="F359" s="155"/>
      <c r="G359" s="155"/>
      <c r="H359" s="146"/>
      <c r="I359" s="146"/>
      <c r="J359" s="146"/>
      <c r="K359" s="146"/>
      <c r="L359" s="146"/>
      <c r="M359" s="146"/>
      <c r="N359" s="146"/>
      <c r="O359" s="146" t="s">
        <v>136</v>
      </c>
      <c r="P359" s="146">
        <v>1</v>
      </c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  <c r="AC359" s="146"/>
      <c r="AD359" s="146"/>
      <c r="AE359" s="146"/>
      <c r="AF359" s="146"/>
      <c r="AG359" s="146"/>
    </row>
    <row r="360" spans="1:33" outlineLevel="1" x14ac:dyDescent="0.25">
      <c r="A360" s="166">
        <v>56</v>
      </c>
      <c r="B360" s="167" t="s">
        <v>292</v>
      </c>
      <c r="C360" s="179" t="s">
        <v>293</v>
      </c>
      <c r="D360" s="168" t="s">
        <v>147</v>
      </c>
      <c r="E360" s="169"/>
      <c r="F360" s="170">
        <v>44.5</v>
      </c>
      <c r="G360" s="171">
        <f>ROUND(E360*F360,2)</f>
        <v>0</v>
      </c>
      <c r="H360" s="146"/>
      <c r="I360" s="146"/>
      <c r="J360" s="146"/>
      <c r="K360" s="146"/>
      <c r="L360" s="146"/>
      <c r="M360" s="146"/>
      <c r="N360" s="146"/>
      <c r="O360" s="146" t="s">
        <v>135</v>
      </c>
      <c r="P360" s="146"/>
      <c r="Q360" s="146"/>
      <c r="R360" s="146"/>
      <c r="S360" s="146"/>
      <c r="T360" s="146"/>
      <c r="U360" s="146"/>
      <c r="V360" s="146"/>
      <c r="W360" s="146"/>
      <c r="X360" s="146"/>
      <c r="Y360" s="146"/>
      <c r="Z360" s="146"/>
      <c r="AA360" s="146"/>
      <c r="AB360" s="146"/>
      <c r="AC360" s="146"/>
      <c r="AD360" s="146"/>
      <c r="AE360" s="146"/>
      <c r="AF360" s="146"/>
      <c r="AG360" s="146"/>
    </row>
    <row r="361" spans="1:33" outlineLevel="2" x14ac:dyDescent="0.25">
      <c r="A361" s="153"/>
      <c r="B361" s="154"/>
      <c r="C361" s="180" t="s">
        <v>148</v>
      </c>
      <c r="D361" s="156"/>
      <c r="E361" s="157"/>
      <c r="F361" s="155"/>
      <c r="G361" s="155"/>
      <c r="H361" s="146"/>
      <c r="I361" s="146"/>
      <c r="J361" s="146"/>
      <c r="K361" s="146"/>
      <c r="L361" s="146"/>
      <c r="M361" s="146"/>
      <c r="N361" s="146"/>
      <c r="O361" s="146" t="s">
        <v>136</v>
      </c>
      <c r="P361" s="146">
        <v>0</v>
      </c>
      <c r="Q361" s="146"/>
      <c r="R361" s="146"/>
      <c r="S361" s="146"/>
      <c r="T361" s="146"/>
      <c r="U361" s="146"/>
      <c r="V361" s="146"/>
      <c r="W361" s="1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</row>
    <row r="362" spans="1:33" outlineLevel="3" x14ac:dyDescent="0.25">
      <c r="A362" s="153"/>
      <c r="B362" s="154"/>
      <c r="C362" s="180" t="s">
        <v>294</v>
      </c>
      <c r="D362" s="156"/>
      <c r="E362" s="157"/>
      <c r="F362" s="155"/>
      <c r="G362" s="155"/>
      <c r="H362" s="146"/>
      <c r="I362" s="146"/>
      <c r="J362" s="146"/>
      <c r="K362" s="146"/>
      <c r="L362" s="146"/>
      <c r="M362" s="146"/>
      <c r="N362" s="146"/>
      <c r="O362" s="146" t="s">
        <v>136</v>
      </c>
      <c r="P362" s="146">
        <v>0</v>
      </c>
      <c r="Q362" s="146"/>
      <c r="R362" s="146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  <c r="AC362" s="146"/>
      <c r="AD362" s="146"/>
      <c r="AE362" s="146"/>
      <c r="AF362" s="146"/>
      <c r="AG362" s="146"/>
    </row>
    <row r="363" spans="1:33" outlineLevel="3" x14ac:dyDescent="0.25">
      <c r="A363" s="153"/>
      <c r="B363" s="154"/>
      <c r="C363" s="180"/>
      <c r="D363" s="156"/>
      <c r="E363" s="157"/>
      <c r="F363" s="155"/>
      <c r="G363" s="155"/>
      <c r="H363" s="146"/>
      <c r="I363" s="146"/>
      <c r="J363" s="146"/>
      <c r="K363" s="146"/>
      <c r="L363" s="146"/>
      <c r="M363" s="146"/>
      <c r="N363" s="146"/>
      <c r="O363" s="146" t="s">
        <v>136</v>
      </c>
      <c r="P363" s="146">
        <v>0</v>
      </c>
      <c r="Q363" s="146"/>
      <c r="R363" s="146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6"/>
      <c r="AD363" s="146"/>
      <c r="AE363" s="146"/>
      <c r="AF363" s="146"/>
      <c r="AG363" s="146"/>
    </row>
    <row r="364" spans="1:33" ht="20.399999999999999" outlineLevel="1" x14ac:dyDescent="0.25">
      <c r="A364" s="166">
        <v>57</v>
      </c>
      <c r="B364" s="167" t="s">
        <v>295</v>
      </c>
      <c r="C364" s="179" t="s">
        <v>296</v>
      </c>
      <c r="D364" s="168" t="s">
        <v>147</v>
      </c>
      <c r="E364" s="169"/>
      <c r="F364" s="170">
        <v>103</v>
      </c>
      <c r="G364" s="171">
        <f>ROUND(E364*F364,2)</f>
        <v>0</v>
      </c>
      <c r="H364" s="146"/>
      <c r="I364" s="146"/>
      <c r="J364" s="146"/>
      <c r="K364" s="146"/>
      <c r="L364" s="146"/>
      <c r="M364" s="146"/>
      <c r="N364" s="146"/>
      <c r="O364" s="146" t="s">
        <v>214</v>
      </c>
      <c r="P364" s="146"/>
      <c r="Q364" s="146"/>
      <c r="R364" s="146"/>
      <c r="S364" s="146"/>
      <c r="T364" s="146"/>
      <c r="U364" s="146"/>
      <c r="V364" s="146"/>
      <c r="W364" s="146"/>
      <c r="X364" s="146"/>
      <c r="Y364" s="146"/>
      <c r="Z364" s="146"/>
      <c r="AA364" s="146"/>
      <c r="AB364" s="146"/>
      <c r="AC364" s="146"/>
      <c r="AD364" s="146"/>
      <c r="AE364" s="146"/>
      <c r="AF364" s="146"/>
      <c r="AG364" s="146"/>
    </row>
    <row r="365" spans="1:33" outlineLevel="2" x14ac:dyDescent="0.25">
      <c r="A365" s="153"/>
      <c r="B365" s="154"/>
      <c r="C365" s="180" t="s">
        <v>194</v>
      </c>
      <c r="D365" s="156"/>
      <c r="E365" s="157"/>
      <c r="F365" s="155"/>
      <c r="G365" s="155"/>
      <c r="H365" s="146"/>
      <c r="I365" s="146"/>
      <c r="J365" s="146"/>
      <c r="K365" s="146"/>
      <c r="L365" s="146"/>
      <c r="M365" s="146"/>
      <c r="N365" s="146"/>
      <c r="O365" s="146" t="s">
        <v>136</v>
      </c>
      <c r="P365" s="146">
        <v>0</v>
      </c>
      <c r="Q365" s="146"/>
      <c r="R365" s="146"/>
      <c r="S365" s="146"/>
      <c r="T365" s="146"/>
      <c r="U365" s="146"/>
      <c r="V365" s="146"/>
      <c r="W365" s="146"/>
      <c r="X365" s="146"/>
      <c r="Y365" s="146"/>
      <c r="Z365" s="146"/>
      <c r="AA365" s="146"/>
      <c r="AB365" s="146"/>
      <c r="AC365" s="146"/>
      <c r="AD365" s="146"/>
      <c r="AE365" s="146"/>
      <c r="AF365" s="146"/>
      <c r="AG365" s="146"/>
    </row>
    <row r="366" spans="1:33" outlineLevel="3" x14ac:dyDescent="0.25">
      <c r="A366" s="153"/>
      <c r="B366" s="154"/>
      <c r="C366" s="180" t="s">
        <v>291</v>
      </c>
      <c r="D366" s="156"/>
      <c r="E366" s="157"/>
      <c r="F366" s="155"/>
      <c r="G366" s="155"/>
      <c r="H366" s="146"/>
      <c r="I366" s="146"/>
      <c r="J366" s="146"/>
      <c r="K366" s="146"/>
      <c r="L366" s="146"/>
      <c r="M366" s="146"/>
      <c r="N366" s="146"/>
      <c r="O366" s="146" t="s">
        <v>136</v>
      </c>
      <c r="P366" s="146">
        <v>0</v>
      </c>
      <c r="Q366" s="146"/>
      <c r="R366" s="146"/>
      <c r="S366" s="146"/>
      <c r="T366" s="146"/>
      <c r="U366" s="146"/>
      <c r="V366" s="146"/>
      <c r="W366" s="146"/>
      <c r="X366" s="146"/>
      <c r="Y366" s="146"/>
      <c r="Z366" s="146"/>
      <c r="AA366" s="146"/>
      <c r="AB366" s="146"/>
      <c r="AC366" s="146"/>
      <c r="AD366" s="146"/>
      <c r="AE366" s="146"/>
      <c r="AF366" s="146"/>
      <c r="AG366" s="146"/>
    </row>
    <row r="367" spans="1:33" outlineLevel="3" x14ac:dyDescent="0.25">
      <c r="A367" s="153"/>
      <c r="B367" s="154"/>
      <c r="C367" s="180" t="s">
        <v>431</v>
      </c>
      <c r="D367" s="156"/>
      <c r="E367" s="157"/>
      <c r="F367" s="155"/>
      <c r="G367" s="155"/>
      <c r="H367" s="146"/>
      <c r="I367" s="146"/>
      <c r="J367" s="146"/>
      <c r="K367" s="146"/>
      <c r="L367" s="146"/>
      <c r="M367" s="146"/>
      <c r="N367" s="146"/>
      <c r="O367" s="146" t="s">
        <v>136</v>
      </c>
      <c r="P367" s="146">
        <v>0</v>
      </c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  <c r="AA367" s="146"/>
      <c r="AB367" s="146"/>
      <c r="AC367" s="146"/>
      <c r="AD367" s="146"/>
      <c r="AE367" s="146"/>
      <c r="AF367" s="146"/>
      <c r="AG367" s="146"/>
    </row>
    <row r="368" spans="1:33" outlineLevel="3" x14ac:dyDescent="0.25">
      <c r="A368" s="153"/>
      <c r="B368" s="154"/>
      <c r="C368" s="181" t="s">
        <v>154</v>
      </c>
      <c r="D368" s="158"/>
      <c r="E368" s="159"/>
      <c r="F368" s="155"/>
      <c r="G368" s="155"/>
      <c r="H368" s="146"/>
      <c r="I368" s="146"/>
      <c r="J368" s="146"/>
      <c r="K368" s="146"/>
      <c r="L368" s="146"/>
      <c r="M368" s="146"/>
      <c r="N368" s="146"/>
      <c r="O368" s="146" t="s">
        <v>136</v>
      </c>
      <c r="P368" s="146">
        <v>1</v>
      </c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  <c r="AA368" s="146"/>
      <c r="AB368" s="146"/>
      <c r="AC368" s="146"/>
      <c r="AD368" s="146"/>
      <c r="AE368" s="146"/>
      <c r="AF368" s="146"/>
      <c r="AG368" s="146"/>
    </row>
    <row r="369" spans="1:33" ht="20.399999999999999" outlineLevel="1" x14ac:dyDescent="0.25">
      <c r="A369" s="166">
        <v>58</v>
      </c>
      <c r="B369" s="167" t="s">
        <v>297</v>
      </c>
      <c r="C369" s="179" t="s">
        <v>298</v>
      </c>
      <c r="D369" s="168" t="s">
        <v>147</v>
      </c>
      <c r="E369" s="169"/>
      <c r="F369" s="170">
        <v>630</v>
      </c>
      <c r="G369" s="171">
        <f>ROUND(E369*F369,2)</f>
        <v>0</v>
      </c>
      <c r="H369" s="146"/>
      <c r="I369" s="146"/>
      <c r="J369" s="146"/>
      <c r="K369" s="146"/>
      <c r="L369" s="146"/>
      <c r="M369" s="146"/>
      <c r="N369" s="146"/>
      <c r="O369" s="146" t="s">
        <v>214</v>
      </c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  <c r="AA369" s="146"/>
      <c r="AB369" s="146"/>
      <c r="AC369" s="146"/>
      <c r="AD369" s="146"/>
      <c r="AE369" s="146"/>
      <c r="AF369" s="146"/>
      <c r="AG369" s="146"/>
    </row>
    <row r="370" spans="1:33" outlineLevel="2" x14ac:dyDescent="0.25">
      <c r="A370" s="153"/>
      <c r="B370" s="154"/>
      <c r="C370" s="180" t="s">
        <v>148</v>
      </c>
      <c r="D370" s="156"/>
      <c r="E370" s="157"/>
      <c r="F370" s="155"/>
      <c r="G370" s="155"/>
      <c r="H370" s="146"/>
      <c r="I370" s="146"/>
      <c r="J370" s="146"/>
      <c r="K370" s="146"/>
      <c r="L370" s="146"/>
      <c r="M370" s="146"/>
      <c r="N370" s="146"/>
      <c r="O370" s="146" t="s">
        <v>136</v>
      </c>
      <c r="P370" s="146">
        <v>0</v>
      </c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  <c r="AA370" s="146"/>
      <c r="AB370" s="146"/>
      <c r="AC370" s="146"/>
      <c r="AD370" s="146"/>
      <c r="AE370" s="146"/>
      <c r="AF370" s="146"/>
      <c r="AG370" s="146"/>
    </row>
    <row r="371" spans="1:33" outlineLevel="3" x14ac:dyDescent="0.25">
      <c r="A371" s="153"/>
      <c r="B371" s="154"/>
      <c r="C371" s="180" t="s">
        <v>149</v>
      </c>
      <c r="D371" s="156"/>
      <c r="E371" s="157"/>
      <c r="F371" s="155"/>
      <c r="G371" s="155"/>
      <c r="H371" s="146"/>
      <c r="I371" s="146"/>
      <c r="J371" s="146"/>
      <c r="K371" s="146"/>
      <c r="L371" s="146"/>
      <c r="M371" s="146"/>
      <c r="N371" s="146"/>
      <c r="O371" s="146" t="s">
        <v>136</v>
      </c>
      <c r="P371" s="146">
        <v>0</v>
      </c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  <c r="AA371" s="146"/>
      <c r="AB371" s="146"/>
      <c r="AC371" s="146"/>
      <c r="AD371" s="146"/>
      <c r="AE371" s="146"/>
      <c r="AF371" s="146"/>
      <c r="AG371" s="146"/>
    </row>
    <row r="372" spans="1:33" outlineLevel="3" x14ac:dyDescent="0.25">
      <c r="A372" s="153"/>
      <c r="B372" s="154"/>
      <c r="C372" s="180"/>
      <c r="D372" s="156"/>
      <c r="E372" s="157"/>
      <c r="F372" s="155"/>
      <c r="G372" s="155"/>
      <c r="H372" s="146"/>
      <c r="I372" s="146"/>
      <c r="J372" s="146"/>
      <c r="K372" s="146"/>
      <c r="L372" s="146"/>
      <c r="M372" s="146"/>
      <c r="N372" s="146"/>
      <c r="O372" s="146" t="s">
        <v>136</v>
      </c>
      <c r="P372" s="146">
        <v>0</v>
      </c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  <c r="AA372" s="146"/>
      <c r="AB372" s="146"/>
      <c r="AC372" s="146"/>
      <c r="AD372" s="146"/>
      <c r="AE372" s="146"/>
      <c r="AF372" s="146"/>
      <c r="AG372" s="146"/>
    </row>
    <row r="373" spans="1:33" outlineLevel="1" x14ac:dyDescent="0.25">
      <c r="A373" s="166">
        <v>59</v>
      </c>
      <c r="B373" s="167" t="s">
        <v>299</v>
      </c>
      <c r="C373" s="179" t="s">
        <v>300</v>
      </c>
      <c r="D373" s="168" t="s">
        <v>147</v>
      </c>
      <c r="E373" s="169"/>
      <c r="F373" s="170">
        <v>143.5</v>
      </c>
      <c r="G373" s="171">
        <f>ROUND(E373*F373,2)</f>
        <v>0</v>
      </c>
      <c r="H373" s="146"/>
      <c r="I373" s="146"/>
      <c r="J373" s="146"/>
      <c r="K373" s="146"/>
      <c r="L373" s="146"/>
      <c r="M373" s="146"/>
      <c r="N373" s="146"/>
      <c r="O373" s="146" t="s">
        <v>214</v>
      </c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6"/>
      <c r="AD373" s="146"/>
      <c r="AE373" s="146"/>
      <c r="AF373" s="146"/>
      <c r="AG373" s="146"/>
    </row>
    <row r="374" spans="1:33" outlineLevel="2" x14ac:dyDescent="0.25">
      <c r="A374" s="153"/>
      <c r="B374" s="154"/>
      <c r="C374" s="180" t="s">
        <v>148</v>
      </c>
      <c r="D374" s="156"/>
      <c r="E374" s="157"/>
      <c r="F374" s="155"/>
      <c r="G374" s="155"/>
      <c r="H374" s="146"/>
      <c r="I374" s="146"/>
      <c r="J374" s="146"/>
      <c r="K374" s="146"/>
      <c r="L374" s="146"/>
      <c r="M374" s="146"/>
      <c r="N374" s="146"/>
      <c r="O374" s="146" t="s">
        <v>136</v>
      </c>
      <c r="P374" s="146">
        <v>0</v>
      </c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  <c r="AD374" s="146"/>
      <c r="AE374" s="146"/>
      <c r="AF374" s="146"/>
      <c r="AG374" s="146"/>
    </row>
    <row r="375" spans="1:33" outlineLevel="3" x14ac:dyDescent="0.25">
      <c r="A375" s="153"/>
      <c r="B375" s="154"/>
      <c r="C375" s="180" t="s">
        <v>286</v>
      </c>
      <c r="D375" s="156"/>
      <c r="E375" s="157"/>
      <c r="F375" s="155"/>
      <c r="G375" s="155"/>
      <c r="H375" s="146"/>
      <c r="I375" s="146"/>
      <c r="J375" s="146"/>
      <c r="K375" s="146"/>
      <c r="L375" s="146"/>
      <c r="M375" s="146"/>
      <c r="N375" s="146"/>
      <c r="O375" s="146" t="s">
        <v>136</v>
      </c>
      <c r="P375" s="146">
        <v>0</v>
      </c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  <c r="AD375" s="146"/>
      <c r="AE375" s="146"/>
      <c r="AF375" s="146"/>
      <c r="AG375" s="146"/>
    </row>
    <row r="376" spans="1:33" outlineLevel="3" x14ac:dyDescent="0.25">
      <c r="A376" s="153"/>
      <c r="B376" s="154"/>
      <c r="C376" s="180"/>
      <c r="D376" s="156"/>
      <c r="E376" s="157"/>
      <c r="F376" s="155"/>
      <c r="G376" s="155"/>
      <c r="H376" s="146"/>
      <c r="I376" s="146"/>
      <c r="J376" s="146"/>
      <c r="K376" s="146"/>
      <c r="L376" s="146"/>
      <c r="M376" s="146"/>
      <c r="N376" s="146"/>
      <c r="O376" s="146" t="s">
        <v>136</v>
      </c>
      <c r="P376" s="146">
        <v>0</v>
      </c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  <c r="AA376" s="146"/>
      <c r="AB376" s="146"/>
      <c r="AC376" s="146"/>
      <c r="AD376" s="146"/>
      <c r="AE376" s="146"/>
      <c r="AF376" s="146"/>
      <c r="AG376" s="146"/>
    </row>
    <row r="377" spans="1:33" ht="20.399999999999999" outlineLevel="1" x14ac:dyDescent="0.25">
      <c r="A377" s="166">
        <v>60</v>
      </c>
      <c r="B377" s="167" t="s">
        <v>301</v>
      </c>
      <c r="C377" s="179" t="s">
        <v>302</v>
      </c>
      <c r="D377" s="168" t="s">
        <v>147</v>
      </c>
      <c r="E377" s="169"/>
      <c r="F377" s="170">
        <v>102</v>
      </c>
      <c r="G377" s="171">
        <f>ROUND(E377*F377,2)</f>
        <v>0</v>
      </c>
      <c r="H377" s="146"/>
      <c r="I377" s="146"/>
      <c r="J377" s="146"/>
      <c r="K377" s="146"/>
      <c r="L377" s="146"/>
      <c r="M377" s="146"/>
      <c r="N377" s="146"/>
      <c r="O377" s="146" t="s">
        <v>214</v>
      </c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  <c r="AA377" s="146"/>
      <c r="AB377" s="146"/>
      <c r="AC377" s="146"/>
      <c r="AD377" s="146"/>
      <c r="AE377" s="146"/>
      <c r="AF377" s="146"/>
      <c r="AG377" s="146"/>
    </row>
    <row r="378" spans="1:33" outlineLevel="2" x14ac:dyDescent="0.25">
      <c r="A378" s="153"/>
      <c r="B378" s="154"/>
      <c r="C378" s="180" t="s">
        <v>148</v>
      </c>
      <c r="D378" s="156"/>
      <c r="E378" s="157"/>
      <c r="F378" s="155"/>
      <c r="G378" s="155"/>
      <c r="H378" s="146"/>
      <c r="I378" s="146"/>
      <c r="J378" s="146"/>
      <c r="K378" s="146"/>
      <c r="L378" s="146"/>
      <c r="M378" s="146"/>
      <c r="N378" s="146"/>
      <c r="O378" s="146" t="s">
        <v>136</v>
      </c>
      <c r="P378" s="146">
        <v>0</v>
      </c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  <c r="AA378" s="146"/>
      <c r="AB378" s="146"/>
      <c r="AC378" s="146"/>
      <c r="AD378" s="146"/>
      <c r="AE378" s="146"/>
      <c r="AF378" s="146"/>
      <c r="AG378" s="146"/>
    </row>
    <row r="379" spans="1:33" outlineLevel="3" x14ac:dyDescent="0.25">
      <c r="A379" s="153"/>
      <c r="B379" s="154"/>
      <c r="C379" s="180" t="s">
        <v>294</v>
      </c>
      <c r="D379" s="156"/>
      <c r="E379" s="157"/>
      <c r="F379" s="155"/>
      <c r="G379" s="155"/>
      <c r="H379" s="146"/>
      <c r="I379" s="146"/>
      <c r="J379" s="146"/>
      <c r="K379" s="146"/>
      <c r="L379" s="146"/>
      <c r="M379" s="146"/>
      <c r="N379" s="146"/>
      <c r="O379" s="146" t="s">
        <v>136</v>
      </c>
      <c r="P379" s="146">
        <v>0</v>
      </c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  <c r="AA379" s="146"/>
      <c r="AB379" s="146"/>
      <c r="AC379" s="146"/>
      <c r="AD379" s="146"/>
      <c r="AE379" s="146"/>
      <c r="AF379" s="146"/>
      <c r="AG379" s="146"/>
    </row>
    <row r="380" spans="1:33" outlineLevel="3" x14ac:dyDescent="0.25">
      <c r="A380" s="153"/>
      <c r="B380" s="154"/>
      <c r="C380" s="180"/>
      <c r="D380" s="156"/>
      <c r="E380" s="157"/>
      <c r="F380" s="155"/>
      <c r="G380" s="155"/>
      <c r="H380" s="146"/>
      <c r="I380" s="146"/>
      <c r="J380" s="146"/>
      <c r="K380" s="146"/>
      <c r="L380" s="146"/>
      <c r="M380" s="146"/>
      <c r="N380" s="146"/>
      <c r="O380" s="146" t="s">
        <v>136</v>
      </c>
      <c r="P380" s="146">
        <v>0</v>
      </c>
      <c r="Q380" s="146"/>
      <c r="R380" s="146"/>
      <c r="S380" s="146"/>
      <c r="T380" s="146"/>
      <c r="U380" s="146"/>
      <c r="V380" s="146"/>
      <c r="W380" s="146"/>
      <c r="X380" s="146"/>
      <c r="Y380" s="146"/>
      <c r="Z380" s="146"/>
      <c r="AA380" s="146"/>
      <c r="AB380" s="146"/>
      <c r="AC380" s="146"/>
      <c r="AD380" s="146"/>
      <c r="AE380" s="146"/>
      <c r="AF380" s="146"/>
      <c r="AG380" s="146"/>
    </row>
    <row r="381" spans="1:33" outlineLevel="1" x14ac:dyDescent="0.25">
      <c r="A381" s="172">
        <v>61</v>
      </c>
      <c r="B381" s="173" t="s">
        <v>303</v>
      </c>
      <c r="C381" s="182" t="s">
        <v>304</v>
      </c>
      <c r="D381" s="174" t="s">
        <v>0</v>
      </c>
      <c r="E381" s="175"/>
      <c r="F381" s="176">
        <v>2.5499999999999998</v>
      </c>
      <c r="G381" s="177">
        <f>ROUND(E381*F381,2)</f>
        <v>0</v>
      </c>
      <c r="H381" s="146"/>
      <c r="I381" s="146"/>
      <c r="J381" s="146"/>
      <c r="K381" s="146"/>
      <c r="L381" s="146"/>
      <c r="M381" s="146"/>
      <c r="N381" s="146"/>
      <c r="O381" s="146" t="s">
        <v>274</v>
      </c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  <c r="AC381" s="146"/>
      <c r="AD381" s="146"/>
      <c r="AE381" s="146"/>
      <c r="AF381" s="146"/>
      <c r="AG381" s="146"/>
    </row>
    <row r="382" spans="1:33" x14ac:dyDescent="0.25">
      <c r="A382" s="160" t="s">
        <v>130</v>
      </c>
      <c r="B382" s="161" t="s">
        <v>90</v>
      </c>
      <c r="C382" s="178" t="s">
        <v>91</v>
      </c>
      <c r="D382" s="162"/>
      <c r="E382" s="163"/>
      <c r="F382" s="164"/>
      <c r="G382" s="164">
        <f>SUMIF(O383:O383,"&lt;&gt;NOR",G383:G383)</f>
        <v>0</v>
      </c>
      <c r="O382" t="s">
        <v>131</v>
      </c>
    </row>
    <row r="383" spans="1:33" outlineLevel="1" x14ac:dyDescent="0.25">
      <c r="A383" s="172">
        <v>62</v>
      </c>
      <c r="B383" s="173" t="s">
        <v>90</v>
      </c>
      <c r="C383" s="182" t="s">
        <v>305</v>
      </c>
      <c r="D383" s="174" t="s">
        <v>205</v>
      </c>
      <c r="E383" s="175"/>
      <c r="F383" s="176">
        <v>0</v>
      </c>
      <c r="G383" s="177">
        <f>ROUND(E383*F383,2)</f>
        <v>0</v>
      </c>
      <c r="H383" s="146"/>
      <c r="I383" s="146"/>
      <c r="J383" s="146"/>
      <c r="K383" s="146"/>
      <c r="L383" s="146"/>
      <c r="M383" s="146"/>
      <c r="N383" s="146"/>
      <c r="O383" s="146" t="s">
        <v>135</v>
      </c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  <c r="AC383" s="146"/>
      <c r="AD383" s="146"/>
      <c r="AE383" s="146"/>
      <c r="AF383" s="146"/>
      <c r="AG383" s="146"/>
    </row>
    <row r="384" spans="1:33" x14ac:dyDescent="0.25">
      <c r="A384" s="160" t="s">
        <v>130</v>
      </c>
      <c r="B384" s="161" t="s">
        <v>92</v>
      </c>
      <c r="C384" s="178" t="s">
        <v>93</v>
      </c>
      <c r="D384" s="162"/>
      <c r="E384" s="163"/>
      <c r="F384" s="164"/>
      <c r="G384" s="164">
        <f>SUMIF(O385:O385,"&lt;&gt;NOR",G385:G385)</f>
        <v>0</v>
      </c>
      <c r="O384" t="s">
        <v>131</v>
      </c>
    </row>
    <row r="385" spans="1:33" outlineLevel="1" x14ac:dyDescent="0.25">
      <c r="A385" s="172">
        <v>63</v>
      </c>
      <c r="B385" s="173" t="s">
        <v>92</v>
      </c>
      <c r="C385" s="182" t="s">
        <v>306</v>
      </c>
      <c r="D385" s="174" t="s">
        <v>205</v>
      </c>
      <c r="E385" s="175"/>
      <c r="F385" s="176">
        <v>0</v>
      </c>
      <c r="G385" s="177">
        <f>ROUND(E385*F385,2)</f>
        <v>0</v>
      </c>
      <c r="H385" s="146"/>
      <c r="I385" s="146"/>
      <c r="J385" s="146"/>
      <c r="K385" s="146"/>
      <c r="L385" s="146"/>
      <c r="M385" s="146"/>
      <c r="N385" s="146"/>
      <c r="O385" s="146" t="s">
        <v>135</v>
      </c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  <c r="AC385" s="146"/>
      <c r="AD385" s="146"/>
      <c r="AE385" s="146"/>
      <c r="AF385" s="146"/>
      <c r="AG385" s="146"/>
    </row>
    <row r="386" spans="1:33" x14ac:dyDescent="0.25">
      <c r="A386" s="160" t="s">
        <v>130</v>
      </c>
      <c r="B386" s="161" t="s">
        <v>94</v>
      </c>
      <c r="C386" s="178" t="s">
        <v>95</v>
      </c>
      <c r="D386" s="162"/>
      <c r="E386" s="163"/>
      <c r="F386" s="164"/>
      <c r="G386" s="164">
        <f>SUMIF(O387:O396,"&lt;&gt;NOR",G387:G396)</f>
        <v>0</v>
      </c>
      <c r="O386" t="s">
        <v>131</v>
      </c>
    </row>
    <row r="387" spans="1:33" outlineLevel="1" x14ac:dyDescent="0.25">
      <c r="A387" s="166">
        <v>64</v>
      </c>
      <c r="B387" s="167" t="s">
        <v>307</v>
      </c>
      <c r="C387" s="179" t="s">
        <v>308</v>
      </c>
      <c r="D387" s="168" t="s">
        <v>147</v>
      </c>
      <c r="E387" s="169"/>
      <c r="F387" s="170">
        <v>580</v>
      </c>
      <c r="G387" s="171">
        <f>ROUND(E387*F387,2)</f>
        <v>0</v>
      </c>
      <c r="H387" s="146"/>
      <c r="I387" s="146"/>
      <c r="J387" s="146"/>
      <c r="K387" s="146"/>
      <c r="L387" s="146"/>
      <c r="M387" s="146"/>
      <c r="N387" s="146"/>
      <c r="O387" s="146" t="s">
        <v>135</v>
      </c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  <c r="AD387" s="146"/>
      <c r="AE387" s="146"/>
      <c r="AF387" s="146"/>
      <c r="AG387" s="146"/>
    </row>
    <row r="388" spans="1:33" outlineLevel="2" x14ac:dyDescent="0.25">
      <c r="A388" s="153"/>
      <c r="B388" s="154"/>
      <c r="C388" s="243" t="s">
        <v>309</v>
      </c>
      <c r="D388" s="244"/>
      <c r="E388" s="244"/>
      <c r="F388" s="244"/>
      <c r="G388" s="244"/>
      <c r="H388" s="146"/>
      <c r="I388" s="146"/>
      <c r="J388" s="146"/>
      <c r="K388" s="146"/>
      <c r="L388" s="146"/>
      <c r="M388" s="146"/>
      <c r="N388" s="146"/>
      <c r="O388" s="146" t="s">
        <v>165</v>
      </c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  <c r="AD388" s="146"/>
      <c r="AE388" s="146"/>
      <c r="AF388" s="146"/>
      <c r="AG388" s="146"/>
    </row>
    <row r="389" spans="1:33" outlineLevel="2" x14ac:dyDescent="0.25">
      <c r="A389" s="153"/>
      <c r="B389" s="154"/>
      <c r="C389" s="180" t="s">
        <v>148</v>
      </c>
      <c r="D389" s="156"/>
      <c r="E389" s="157"/>
      <c r="F389" s="155"/>
      <c r="G389" s="155"/>
      <c r="H389" s="146"/>
      <c r="I389" s="146"/>
      <c r="J389" s="146"/>
      <c r="K389" s="146"/>
      <c r="L389" s="146"/>
      <c r="M389" s="146"/>
      <c r="N389" s="146"/>
      <c r="O389" s="146" t="s">
        <v>136</v>
      </c>
      <c r="P389" s="146">
        <v>0</v>
      </c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  <c r="AD389" s="146"/>
      <c r="AE389" s="146"/>
      <c r="AF389" s="146"/>
      <c r="AG389" s="146"/>
    </row>
    <row r="390" spans="1:33" outlineLevel="3" x14ac:dyDescent="0.25">
      <c r="A390" s="153"/>
      <c r="B390" s="154"/>
      <c r="C390" s="180" t="s">
        <v>149</v>
      </c>
      <c r="D390" s="156"/>
      <c r="E390" s="157"/>
      <c r="F390" s="155"/>
      <c r="G390" s="155"/>
      <c r="H390" s="146"/>
      <c r="I390" s="146"/>
      <c r="J390" s="146"/>
      <c r="K390" s="146"/>
      <c r="L390" s="146"/>
      <c r="M390" s="146"/>
      <c r="N390" s="146"/>
      <c r="O390" s="146" t="s">
        <v>136</v>
      </c>
      <c r="P390" s="146">
        <v>0</v>
      </c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  <c r="AD390" s="146"/>
      <c r="AE390" s="146"/>
      <c r="AF390" s="146"/>
      <c r="AG390" s="146"/>
    </row>
    <row r="391" spans="1:33" outlineLevel="3" x14ac:dyDescent="0.25">
      <c r="A391" s="153"/>
      <c r="B391" s="154"/>
      <c r="C391" s="180"/>
      <c r="D391" s="156"/>
      <c r="E391" s="157"/>
      <c r="F391" s="155"/>
      <c r="G391" s="155"/>
      <c r="H391" s="146"/>
      <c r="I391" s="146"/>
      <c r="J391" s="146"/>
      <c r="K391" s="146"/>
      <c r="L391" s="146"/>
      <c r="M391" s="146"/>
      <c r="N391" s="146"/>
      <c r="O391" s="146" t="s">
        <v>136</v>
      </c>
      <c r="P391" s="146">
        <v>0</v>
      </c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  <c r="AD391" s="146"/>
      <c r="AE391" s="146"/>
      <c r="AF391" s="146"/>
      <c r="AG391" s="146"/>
    </row>
    <row r="392" spans="1:33" outlineLevel="3" x14ac:dyDescent="0.25">
      <c r="A392" s="153"/>
      <c r="B392" s="154"/>
      <c r="C392" s="181" t="s">
        <v>154</v>
      </c>
      <c r="D392" s="158"/>
      <c r="E392" s="159"/>
      <c r="F392" s="155"/>
      <c r="G392" s="155"/>
      <c r="H392" s="146"/>
      <c r="I392" s="146"/>
      <c r="J392" s="146"/>
      <c r="K392" s="146"/>
      <c r="L392" s="146"/>
      <c r="M392" s="146"/>
      <c r="N392" s="146"/>
      <c r="O392" s="146" t="s">
        <v>136</v>
      </c>
      <c r="P392" s="146">
        <v>1</v>
      </c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</row>
    <row r="393" spans="1:33" outlineLevel="3" x14ac:dyDescent="0.25">
      <c r="A393" s="153"/>
      <c r="B393" s="154"/>
      <c r="C393" s="180" t="s">
        <v>194</v>
      </c>
      <c r="D393" s="156"/>
      <c r="E393" s="157"/>
      <c r="F393" s="155"/>
      <c r="G393" s="155"/>
      <c r="H393" s="146"/>
      <c r="I393" s="146"/>
      <c r="J393" s="146"/>
      <c r="K393" s="146"/>
      <c r="L393" s="146"/>
      <c r="M393" s="146"/>
      <c r="N393" s="146"/>
      <c r="O393" s="146" t="s">
        <v>136</v>
      </c>
      <c r="P393" s="146">
        <v>0</v>
      </c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  <c r="AA393" s="146"/>
      <c r="AB393" s="146"/>
      <c r="AC393" s="146"/>
      <c r="AD393" s="146"/>
      <c r="AE393" s="146"/>
      <c r="AF393" s="146"/>
      <c r="AG393" s="146"/>
    </row>
    <row r="394" spans="1:33" outlineLevel="3" x14ac:dyDescent="0.25">
      <c r="A394" s="153"/>
      <c r="B394" s="154"/>
      <c r="C394" s="180"/>
      <c r="D394" s="156"/>
      <c r="E394" s="157"/>
      <c r="F394" s="155"/>
      <c r="G394" s="155"/>
      <c r="H394" s="146"/>
      <c r="I394" s="146"/>
      <c r="J394" s="146"/>
      <c r="K394" s="146"/>
      <c r="L394" s="146"/>
      <c r="M394" s="146"/>
      <c r="N394" s="146"/>
      <c r="O394" s="146" t="s">
        <v>136</v>
      </c>
      <c r="P394" s="146">
        <v>0</v>
      </c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  <c r="AA394" s="146"/>
      <c r="AB394" s="146"/>
      <c r="AC394" s="146"/>
      <c r="AD394" s="146"/>
      <c r="AE394" s="146"/>
      <c r="AF394" s="146"/>
      <c r="AG394" s="146"/>
    </row>
    <row r="395" spans="1:33" outlineLevel="3" x14ac:dyDescent="0.25">
      <c r="A395" s="153"/>
      <c r="B395" s="154"/>
      <c r="C395" s="181" t="s">
        <v>154</v>
      </c>
      <c r="D395" s="158"/>
      <c r="E395" s="159"/>
      <c r="F395" s="155"/>
      <c r="G395" s="155"/>
      <c r="H395" s="146"/>
      <c r="I395" s="146"/>
      <c r="J395" s="146"/>
      <c r="K395" s="146"/>
      <c r="L395" s="146"/>
      <c r="M395" s="146"/>
      <c r="N395" s="146"/>
      <c r="O395" s="146" t="s">
        <v>136</v>
      </c>
      <c r="P395" s="146">
        <v>1</v>
      </c>
      <c r="Q395" s="146"/>
      <c r="R395" s="146"/>
      <c r="S395" s="146"/>
      <c r="T395" s="146"/>
      <c r="U395" s="146"/>
      <c r="V395" s="146"/>
      <c r="W395" s="146"/>
      <c r="X395" s="146"/>
      <c r="Y395" s="146"/>
      <c r="Z395" s="146"/>
      <c r="AA395" s="146"/>
      <c r="AB395" s="146"/>
      <c r="AC395" s="146"/>
      <c r="AD395" s="146"/>
      <c r="AE395" s="146"/>
      <c r="AF395" s="146"/>
      <c r="AG395" s="146"/>
    </row>
    <row r="396" spans="1:33" outlineLevel="1" x14ac:dyDescent="0.25">
      <c r="A396" s="172">
        <v>65</v>
      </c>
      <c r="B396" s="173" t="s">
        <v>310</v>
      </c>
      <c r="C396" s="182" t="s">
        <v>311</v>
      </c>
      <c r="D396" s="174" t="s">
        <v>0</v>
      </c>
      <c r="E396" s="175"/>
      <c r="F396" s="176">
        <v>1.5</v>
      </c>
      <c r="G396" s="177">
        <f>ROUND(E396*F396,2)</f>
        <v>0</v>
      </c>
      <c r="H396" s="146"/>
      <c r="I396" s="146"/>
      <c r="J396" s="146"/>
      <c r="K396" s="146"/>
      <c r="L396" s="146"/>
      <c r="M396" s="146"/>
      <c r="N396" s="146"/>
      <c r="O396" s="146" t="s">
        <v>274</v>
      </c>
      <c r="P396" s="146"/>
      <c r="Q396" s="146"/>
      <c r="R396" s="146"/>
      <c r="S396" s="146"/>
      <c r="T396" s="146"/>
      <c r="U396" s="146"/>
      <c r="V396" s="146"/>
      <c r="W396" s="146"/>
      <c r="X396" s="146"/>
      <c r="Y396" s="146"/>
      <c r="Z396" s="146"/>
      <c r="AA396" s="146"/>
      <c r="AB396" s="146"/>
      <c r="AC396" s="146"/>
      <c r="AD396" s="146"/>
      <c r="AE396" s="146"/>
      <c r="AF396" s="146"/>
      <c r="AG396" s="146"/>
    </row>
    <row r="397" spans="1:33" x14ac:dyDescent="0.25">
      <c r="A397" s="160" t="s">
        <v>130</v>
      </c>
      <c r="B397" s="161" t="s">
        <v>96</v>
      </c>
      <c r="C397" s="178" t="s">
        <v>97</v>
      </c>
      <c r="D397" s="162"/>
      <c r="E397" s="163"/>
      <c r="F397" s="164"/>
      <c r="G397" s="164">
        <f>SUMIF(O398:O408,"&lt;&gt;NOR",G398:G408)</f>
        <v>0</v>
      </c>
      <c r="O397" t="s">
        <v>131</v>
      </c>
    </row>
    <row r="398" spans="1:33" ht="20.399999999999999" outlineLevel="1" x14ac:dyDescent="0.25">
      <c r="A398" s="166">
        <v>66</v>
      </c>
      <c r="B398" s="167" t="s">
        <v>312</v>
      </c>
      <c r="C398" s="179" t="s">
        <v>313</v>
      </c>
      <c r="D398" s="168" t="s">
        <v>147</v>
      </c>
      <c r="E398" s="169"/>
      <c r="F398" s="170">
        <v>353.5</v>
      </c>
      <c r="G398" s="171">
        <f>ROUND(E398*F398,2)</f>
        <v>0</v>
      </c>
      <c r="H398" s="146"/>
      <c r="I398" s="146"/>
      <c r="J398" s="146"/>
      <c r="K398" s="146"/>
      <c r="L398" s="146"/>
      <c r="M398" s="146"/>
      <c r="N398" s="146"/>
      <c r="O398" s="146" t="s">
        <v>135</v>
      </c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6"/>
      <c r="AD398" s="146"/>
      <c r="AE398" s="146"/>
      <c r="AF398" s="146"/>
      <c r="AG398" s="146"/>
    </row>
    <row r="399" spans="1:33" outlineLevel="2" x14ac:dyDescent="0.25">
      <c r="A399" s="153"/>
      <c r="B399" s="154"/>
      <c r="C399" s="180" t="s">
        <v>148</v>
      </c>
      <c r="D399" s="156"/>
      <c r="E399" s="157"/>
      <c r="F399" s="155"/>
      <c r="G399" s="155"/>
      <c r="H399" s="146"/>
      <c r="I399" s="146"/>
      <c r="J399" s="146"/>
      <c r="K399" s="146"/>
      <c r="L399" s="146"/>
      <c r="M399" s="146"/>
      <c r="N399" s="146"/>
      <c r="O399" s="146" t="s">
        <v>136</v>
      </c>
      <c r="P399" s="146">
        <v>0</v>
      </c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6"/>
      <c r="AD399" s="146"/>
      <c r="AE399" s="146"/>
      <c r="AF399" s="146"/>
      <c r="AG399" s="146"/>
    </row>
    <row r="400" spans="1:33" outlineLevel="3" x14ac:dyDescent="0.25">
      <c r="A400" s="153"/>
      <c r="B400" s="154"/>
      <c r="C400" s="180" t="s">
        <v>294</v>
      </c>
      <c r="D400" s="156"/>
      <c r="E400" s="157"/>
      <c r="F400" s="155"/>
      <c r="G400" s="155"/>
      <c r="H400" s="146"/>
      <c r="I400" s="146"/>
      <c r="J400" s="146"/>
      <c r="K400" s="146"/>
      <c r="L400" s="146"/>
      <c r="M400" s="146"/>
      <c r="N400" s="146"/>
      <c r="O400" s="146" t="s">
        <v>136</v>
      </c>
      <c r="P400" s="146">
        <v>0</v>
      </c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  <c r="AC400" s="146"/>
      <c r="AD400" s="146"/>
      <c r="AE400" s="146"/>
      <c r="AF400" s="146"/>
      <c r="AG400" s="146"/>
    </row>
    <row r="401" spans="1:33" outlineLevel="3" x14ac:dyDescent="0.25">
      <c r="A401" s="153"/>
      <c r="B401" s="154"/>
      <c r="C401" s="180"/>
      <c r="D401" s="156"/>
      <c r="E401" s="157"/>
      <c r="F401" s="155"/>
      <c r="G401" s="155"/>
      <c r="H401" s="146"/>
      <c r="I401" s="146"/>
      <c r="J401" s="146"/>
      <c r="K401" s="146"/>
      <c r="L401" s="146"/>
      <c r="M401" s="146"/>
      <c r="N401" s="146"/>
      <c r="O401" s="146" t="s">
        <v>136</v>
      </c>
      <c r="P401" s="146">
        <v>0</v>
      </c>
      <c r="Q401" s="146"/>
      <c r="R401" s="146"/>
      <c r="S401" s="146"/>
      <c r="T401" s="146"/>
      <c r="U401" s="146"/>
      <c r="V401" s="146"/>
      <c r="W401" s="146"/>
      <c r="X401" s="146"/>
      <c r="Y401" s="146"/>
      <c r="Z401" s="146"/>
      <c r="AA401" s="146"/>
      <c r="AB401" s="146"/>
      <c r="AC401" s="146"/>
      <c r="AD401" s="146"/>
      <c r="AE401" s="146"/>
      <c r="AF401" s="146"/>
      <c r="AG401" s="146"/>
    </row>
    <row r="402" spans="1:33" outlineLevel="3" x14ac:dyDescent="0.25">
      <c r="A402" s="153"/>
      <c r="B402" s="154"/>
      <c r="C402" s="180" t="s">
        <v>155</v>
      </c>
      <c r="D402" s="156"/>
      <c r="E402" s="157"/>
      <c r="F402" s="155"/>
      <c r="G402" s="155"/>
      <c r="H402" s="146"/>
      <c r="I402" s="146"/>
      <c r="J402" s="146"/>
      <c r="K402" s="146"/>
      <c r="L402" s="146"/>
      <c r="M402" s="146"/>
      <c r="N402" s="146"/>
      <c r="O402" s="146" t="s">
        <v>136</v>
      </c>
      <c r="P402" s="146">
        <v>0</v>
      </c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</row>
    <row r="403" spans="1:33" outlineLevel="3" x14ac:dyDescent="0.25">
      <c r="A403" s="153"/>
      <c r="B403" s="154"/>
      <c r="C403" s="180"/>
      <c r="D403" s="156"/>
      <c r="E403" s="157"/>
      <c r="F403" s="155"/>
      <c r="G403" s="155"/>
      <c r="H403" s="146"/>
      <c r="I403" s="146"/>
      <c r="J403" s="146"/>
      <c r="K403" s="146"/>
      <c r="L403" s="146"/>
      <c r="M403" s="146"/>
      <c r="N403" s="146"/>
      <c r="O403" s="146" t="s">
        <v>136</v>
      </c>
      <c r="P403" s="146">
        <v>0</v>
      </c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  <c r="AC403" s="146"/>
      <c r="AD403" s="146"/>
      <c r="AE403" s="146"/>
      <c r="AF403" s="146"/>
      <c r="AG403" s="146"/>
    </row>
    <row r="404" spans="1:33" outlineLevel="1" x14ac:dyDescent="0.25">
      <c r="A404" s="166">
        <v>67</v>
      </c>
      <c r="B404" s="167" t="s">
        <v>314</v>
      </c>
      <c r="C404" s="179" t="s">
        <v>315</v>
      </c>
      <c r="D404" s="168" t="s">
        <v>147</v>
      </c>
      <c r="E404" s="169"/>
      <c r="F404" s="170">
        <v>1995</v>
      </c>
      <c r="G404" s="171">
        <f>ROUND(E404*F404,2)</f>
        <v>0</v>
      </c>
      <c r="H404" s="146"/>
      <c r="I404" s="146"/>
      <c r="J404" s="146"/>
      <c r="K404" s="146"/>
      <c r="L404" s="146"/>
      <c r="M404" s="146"/>
      <c r="N404" s="146"/>
      <c r="O404" s="146" t="s">
        <v>174</v>
      </c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  <c r="AA404" s="146"/>
      <c r="AB404" s="146"/>
      <c r="AC404" s="146"/>
      <c r="AD404" s="146"/>
      <c r="AE404" s="146"/>
      <c r="AF404" s="146"/>
      <c r="AG404" s="146"/>
    </row>
    <row r="405" spans="1:33" outlineLevel="2" x14ac:dyDescent="0.25">
      <c r="A405" s="153"/>
      <c r="B405" s="154"/>
      <c r="C405" s="243" t="s">
        <v>316</v>
      </c>
      <c r="D405" s="244"/>
      <c r="E405" s="244"/>
      <c r="F405" s="244"/>
      <c r="G405" s="244"/>
      <c r="H405" s="146"/>
      <c r="I405" s="146"/>
      <c r="J405" s="146"/>
      <c r="K405" s="146"/>
      <c r="L405" s="146"/>
      <c r="M405" s="146"/>
      <c r="N405" s="146"/>
      <c r="O405" s="146" t="s">
        <v>165</v>
      </c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6"/>
      <c r="AD405" s="146"/>
      <c r="AE405" s="146"/>
      <c r="AF405" s="146"/>
      <c r="AG405" s="146"/>
    </row>
    <row r="406" spans="1:33" outlineLevel="2" x14ac:dyDescent="0.25">
      <c r="A406" s="153"/>
      <c r="B406" s="154"/>
      <c r="C406" s="180" t="s">
        <v>209</v>
      </c>
      <c r="D406" s="156"/>
      <c r="E406" s="157"/>
      <c r="F406" s="155"/>
      <c r="G406" s="155"/>
      <c r="H406" s="146"/>
      <c r="I406" s="146"/>
      <c r="J406" s="146"/>
      <c r="K406" s="146"/>
      <c r="L406" s="146"/>
      <c r="M406" s="146"/>
      <c r="N406" s="146"/>
      <c r="O406" s="146" t="s">
        <v>136</v>
      </c>
      <c r="P406" s="146">
        <v>0</v>
      </c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6"/>
      <c r="AD406" s="146"/>
      <c r="AE406" s="146"/>
      <c r="AF406" s="146"/>
      <c r="AG406" s="146"/>
    </row>
    <row r="407" spans="1:33" outlineLevel="3" x14ac:dyDescent="0.25">
      <c r="A407" s="153"/>
      <c r="B407" s="154"/>
      <c r="C407" s="180"/>
      <c r="D407" s="156"/>
      <c r="E407" s="157"/>
      <c r="F407" s="155"/>
      <c r="G407" s="155"/>
      <c r="H407" s="146"/>
      <c r="I407" s="146"/>
      <c r="J407" s="146"/>
      <c r="K407" s="146"/>
      <c r="L407" s="146"/>
      <c r="M407" s="146"/>
      <c r="N407" s="146"/>
      <c r="O407" s="146" t="s">
        <v>136</v>
      </c>
      <c r="P407" s="146">
        <v>0</v>
      </c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6"/>
      <c r="AD407" s="146"/>
      <c r="AE407" s="146"/>
      <c r="AF407" s="146"/>
      <c r="AG407" s="146"/>
    </row>
    <row r="408" spans="1:33" outlineLevel="1" x14ac:dyDescent="0.25">
      <c r="A408" s="172">
        <v>68</v>
      </c>
      <c r="B408" s="173" t="s">
        <v>317</v>
      </c>
      <c r="C408" s="182" t="s">
        <v>318</v>
      </c>
      <c r="D408" s="174" t="s">
        <v>0</v>
      </c>
      <c r="E408" s="175"/>
      <c r="F408" s="176">
        <v>8.1999999999999993</v>
      </c>
      <c r="G408" s="177">
        <f>ROUND(E408*F408,2)</f>
        <v>0</v>
      </c>
      <c r="H408" s="146"/>
      <c r="I408" s="146"/>
      <c r="J408" s="146"/>
      <c r="K408" s="146"/>
      <c r="L408" s="146"/>
      <c r="M408" s="146"/>
      <c r="N408" s="146"/>
      <c r="O408" s="146" t="s">
        <v>274</v>
      </c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  <c r="AC408" s="146"/>
      <c r="AD408" s="146"/>
      <c r="AE408" s="146"/>
      <c r="AF408" s="146"/>
      <c r="AG408" s="146"/>
    </row>
    <row r="409" spans="1:33" x14ac:dyDescent="0.25">
      <c r="A409" s="160" t="s">
        <v>130</v>
      </c>
      <c r="B409" s="161" t="s">
        <v>98</v>
      </c>
      <c r="C409" s="178" t="s">
        <v>99</v>
      </c>
      <c r="D409" s="162"/>
      <c r="E409" s="163"/>
      <c r="F409" s="164"/>
      <c r="G409" s="164">
        <f>SUMIF(O410:O437,"&lt;&gt;NOR",G410:G437)</f>
        <v>0</v>
      </c>
      <c r="O409" t="s">
        <v>131</v>
      </c>
    </row>
    <row r="410" spans="1:33" outlineLevel="1" x14ac:dyDescent="0.25">
      <c r="A410" s="166">
        <v>69</v>
      </c>
      <c r="B410" s="167" t="s">
        <v>319</v>
      </c>
      <c r="C410" s="179" t="s">
        <v>320</v>
      </c>
      <c r="D410" s="168" t="s">
        <v>173</v>
      </c>
      <c r="E410" s="169"/>
      <c r="F410" s="170">
        <v>1358</v>
      </c>
      <c r="G410" s="171">
        <f>ROUND(E410*F410,2)</f>
        <v>0</v>
      </c>
      <c r="H410" s="146"/>
      <c r="I410" s="146"/>
      <c r="J410" s="146"/>
      <c r="K410" s="146"/>
      <c r="L410" s="146"/>
      <c r="M410" s="146"/>
      <c r="N410" s="146"/>
      <c r="O410" s="146" t="s">
        <v>135</v>
      </c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  <c r="AD410" s="146"/>
      <c r="AE410" s="146"/>
      <c r="AF410" s="146"/>
      <c r="AG410" s="146"/>
    </row>
    <row r="411" spans="1:33" outlineLevel="2" x14ac:dyDescent="0.25">
      <c r="A411" s="153"/>
      <c r="B411" s="154"/>
      <c r="C411" s="180" t="s">
        <v>225</v>
      </c>
      <c r="D411" s="156"/>
      <c r="E411" s="157"/>
      <c r="F411" s="155"/>
      <c r="G411" s="155"/>
      <c r="H411" s="146"/>
      <c r="I411" s="146"/>
      <c r="J411" s="146"/>
      <c r="K411" s="146"/>
      <c r="L411" s="146"/>
      <c r="M411" s="146"/>
      <c r="N411" s="146"/>
      <c r="O411" s="146" t="s">
        <v>136</v>
      </c>
      <c r="P411" s="146">
        <v>0</v>
      </c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6"/>
      <c r="AD411" s="146"/>
      <c r="AE411" s="146"/>
      <c r="AF411" s="146"/>
      <c r="AG411" s="146"/>
    </row>
    <row r="412" spans="1:33" outlineLevel="3" x14ac:dyDescent="0.25">
      <c r="A412" s="153"/>
      <c r="B412" s="154"/>
      <c r="C412" s="180" t="s">
        <v>239</v>
      </c>
      <c r="D412" s="156"/>
      <c r="E412" s="157"/>
      <c r="F412" s="155"/>
      <c r="G412" s="155"/>
      <c r="H412" s="146"/>
      <c r="I412" s="146"/>
      <c r="J412" s="146"/>
      <c r="K412" s="146"/>
      <c r="L412" s="146"/>
      <c r="M412" s="146"/>
      <c r="N412" s="146"/>
      <c r="O412" s="146" t="s">
        <v>136</v>
      </c>
      <c r="P412" s="146">
        <v>0</v>
      </c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  <c r="AC412" s="146"/>
      <c r="AD412" s="146"/>
      <c r="AE412" s="146"/>
      <c r="AF412" s="146"/>
      <c r="AG412" s="146"/>
    </row>
    <row r="413" spans="1:33" outlineLevel="3" x14ac:dyDescent="0.25">
      <c r="A413" s="153"/>
      <c r="B413" s="154"/>
      <c r="C413" s="180" t="s">
        <v>428</v>
      </c>
      <c r="D413" s="156"/>
      <c r="E413" s="157"/>
      <c r="F413" s="155"/>
      <c r="G413" s="155"/>
      <c r="H413" s="146"/>
      <c r="I413" s="146"/>
      <c r="J413" s="146"/>
      <c r="K413" s="146"/>
      <c r="L413" s="146"/>
      <c r="M413" s="146"/>
      <c r="N413" s="146"/>
      <c r="O413" s="146" t="s">
        <v>136</v>
      </c>
      <c r="P413" s="146">
        <v>0</v>
      </c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  <c r="AC413" s="146"/>
      <c r="AD413" s="146"/>
      <c r="AE413" s="146"/>
      <c r="AF413" s="146"/>
      <c r="AG413" s="146"/>
    </row>
    <row r="414" spans="1:33" outlineLevel="3" x14ac:dyDescent="0.25">
      <c r="A414" s="153"/>
      <c r="B414" s="154"/>
      <c r="C414" s="180" t="s">
        <v>407</v>
      </c>
      <c r="D414" s="156"/>
      <c r="E414" s="157"/>
      <c r="F414" s="155"/>
      <c r="G414" s="155"/>
      <c r="H414" s="146"/>
      <c r="I414" s="146"/>
      <c r="J414" s="146"/>
      <c r="K414" s="146"/>
      <c r="L414" s="146"/>
      <c r="M414" s="146"/>
      <c r="N414" s="146"/>
      <c r="O414" s="146" t="s">
        <v>136</v>
      </c>
      <c r="P414" s="146">
        <v>0</v>
      </c>
      <c r="Q414" s="146"/>
      <c r="R414" s="146"/>
      <c r="S414" s="146"/>
      <c r="T414" s="146"/>
      <c r="U414" s="146"/>
      <c r="V414" s="146"/>
      <c r="W414" s="146"/>
      <c r="X414" s="146"/>
      <c r="Y414" s="146"/>
      <c r="Z414" s="146"/>
      <c r="AA414" s="146"/>
      <c r="AB414" s="146"/>
      <c r="AC414" s="146"/>
      <c r="AD414" s="146"/>
      <c r="AE414" s="146"/>
      <c r="AF414" s="146"/>
      <c r="AG414" s="146"/>
    </row>
    <row r="415" spans="1:33" outlineLevel="3" x14ac:dyDescent="0.25">
      <c r="A415" s="153"/>
      <c r="B415" s="154"/>
      <c r="C415" s="180" t="s">
        <v>408</v>
      </c>
      <c r="D415" s="156"/>
      <c r="E415" s="157"/>
      <c r="F415" s="155"/>
      <c r="G415" s="155"/>
      <c r="H415" s="146"/>
      <c r="I415" s="146"/>
      <c r="J415" s="146"/>
      <c r="K415" s="146"/>
      <c r="L415" s="146"/>
      <c r="M415" s="146"/>
      <c r="N415" s="146"/>
      <c r="O415" s="146" t="s">
        <v>136</v>
      </c>
      <c r="P415" s="146">
        <v>0</v>
      </c>
      <c r="Q415" s="146"/>
      <c r="R415" s="146"/>
      <c r="S415" s="146"/>
      <c r="T415" s="146"/>
      <c r="U415" s="146"/>
      <c r="V415" s="146"/>
      <c r="W415" s="146"/>
      <c r="X415" s="146"/>
      <c r="Y415" s="146"/>
      <c r="Z415" s="146"/>
      <c r="AA415" s="146"/>
      <c r="AB415" s="146"/>
      <c r="AC415" s="146"/>
      <c r="AD415" s="146"/>
      <c r="AE415" s="146"/>
      <c r="AF415" s="146"/>
      <c r="AG415" s="146"/>
    </row>
    <row r="416" spans="1:33" outlineLevel="3" x14ac:dyDescent="0.25">
      <c r="A416" s="153"/>
      <c r="B416" s="154"/>
      <c r="C416" s="180" t="s">
        <v>429</v>
      </c>
      <c r="D416" s="156"/>
      <c r="E416" s="157"/>
      <c r="F416" s="155"/>
      <c r="G416" s="155"/>
      <c r="H416" s="146"/>
      <c r="I416" s="146"/>
      <c r="J416" s="146"/>
      <c r="K416" s="146"/>
      <c r="L416" s="146"/>
      <c r="M416" s="146"/>
      <c r="N416" s="146"/>
      <c r="O416" s="146" t="s">
        <v>136</v>
      </c>
      <c r="P416" s="146">
        <v>0</v>
      </c>
      <c r="Q416" s="146"/>
      <c r="R416" s="146"/>
      <c r="S416" s="146"/>
      <c r="T416" s="146"/>
      <c r="U416" s="146"/>
      <c r="V416" s="146"/>
      <c r="W416" s="146"/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</row>
    <row r="417" spans="1:33" outlineLevel="1" x14ac:dyDescent="0.25">
      <c r="A417" s="166">
        <v>70</v>
      </c>
      <c r="B417" s="167" t="s">
        <v>321</v>
      </c>
      <c r="C417" s="179" t="s">
        <v>322</v>
      </c>
      <c r="D417" s="168" t="s">
        <v>147</v>
      </c>
      <c r="E417" s="169"/>
      <c r="F417" s="170">
        <v>1689</v>
      </c>
      <c r="G417" s="171">
        <f>ROUND(E417*F417,2)</f>
        <v>0</v>
      </c>
      <c r="H417" s="146"/>
      <c r="I417" s="146"/>
      <c r="J417" s="146"/>
      <c r="K417" s="146"/>
      <c r="L417" s="146"/>
      <c r="M417" s="146"/>
      <c r="N417" s="146"/>
      <c r="O417" s="146" t="s">
        <v>135</v>
      </c>
      <c r="P417" s="146"/>
      <c r="Q417" s="146"/>
      <c r="R417" s="146"/>
      <c r="S417" s="146"/>
      <c r="T417" s="146"/>
      <c r="U417" s="146"/>
      <c r="V417" s="146"/>
      <c r="W417" s="146"/>
      <c r="X417" s="146"/>
      <c r="Y417" s="146"/>
      <c r="Z417" s="146"/>
      <c r="AA417" s="146"/>
      <c r="AB417" s="146"/>
      <c r="AC417" s="146"/>
      <c r="AD417" s="146"/>
      <c r="AE417" s="146"/>
      <c r="AF417" s="146"/>
      <c r="AG417" s="146"/>
    </row>
    <row r="418" spans="1:33" outlineLevel="2" x14ac:dyDescent="0.25">
      <c r="A418" s="153"/>
      <c r="B418" s="154"/>
      <c r="C418" s="243" t="s">
        <v>323</v>
      </c>
      <c r="D418" s="244"/>
      <c r="E418" s="244"/>
      <c r="F418" s="244"/>
      <c r="G418" s="244"/>
      <c r="H418" s="146"/>
      <c r="I418" s="146"/>
      <c r="J418" s="146"/>
      <c r="K418" s="146"/>
      <c r="L418" s="146"/>
      <c r="M418" s="146"/>
      <c r="N418" s="146"/>
      <c r="O418" s="146" t="s">
        <v>165</v>
      </c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6"/>
      <c r="AA418" s="146"/>
      <c r="AB418" s="146"/>
      <c r="AC418" s="146"/>
      <c r="AD418" s="146"/>
      <c r="AE418" s="146"/>
      <c r="AF418" s="146"/>
      <c r="AG418" s="146"/>
    </row>
    <row r="419" spans="1:33" outlineLevel="2" x14ac:dyDescent="0.25">
      <c r="A419" s="153"/>
      <c r="B419" s="154"/>
      <c r="C419" s="180" t="s">
        <v>148</v>
      </c>
      <c r="D419" s="156"/>
      <c r="E419" s="157"/>
      <c r="F419" s="155"/>
      <c r="G419" s="155"/>
      <c r="H419" s="146"/>
      <c r="I419" s="146"/>
      <c r="J419" s="146"/>
      <c r="K419" s="146"/>
      <c r="L419" s="146"/>
      <c r="M419" s="146"/>
      <c r="N419" s="146"/>
      <c r="O419" s="146" t="s">
        <v>136</v>
      </c>
      <c r="P419" s="146">
        <v>0</v>
      </c>
      <c r="Q419" s="146"/>
      <c r="R419" s="146"/>
      <c r="S419" s="146"/>
      <c r="T419" s="146"/>
      <c r="U419" s="146"/>
      <c r="V419" s="146"/>
      <c r="W419" s="146"/>
      <c r="X419" s="146"/>
      <c r="Y419" s="146"/>
      <c r="Z419" s="146"/>
      <c r="AA419" s="146"/>
      <c r="AB419" s="146"/>
      <c r="AC419" s="146"/>
      <c r="AD419" s="146"/>
      <c r="AE419" s="146"/>
      <c r="AF419" s="146"/>
      <c r="AG419" s="146"/>
    </row>
    <row r="420" spans="1:33" outlineLevel="3" x14ac:dyDescent="0.25">
      <c r="A420" s="153"/>
      <c r="B420" s="154"/>
      <c r="C420" s="180" t="s">
        <v>294</v>
      </c>
      <c r="D420" s="156"/>
      <c r="E420" s="157"/>
      <c r="F420" s="155"/>
      <c r="G420" s="155"/>
      <c r="H420" s="146"/>
      <c r="I420" s="146"/>
      <c r="J420" s="146"/>
      <c r="K420" s="146"/>
      <c r="L420" s="146"/>
      <c r="M420" s="146"/>
      <c r="N420" s="146"/>
      <c r="O420" s="146" t="s">
        <v>136</v>
      </c>
      <c r="P420" s="146">
        <v>0</v>
      </c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  <c r="AD420" s="146"/>
      <c r="AE420" s="146"/>
      <c r="AF420" s="146"/>
      <c r="AG420" s="146"/>
    </row>
    <row r="421" spans="1:33" outlineLevel="3" x14ac:dyDescent="0.25">
      <c r="A421" s="153"/>
      <c r="B421" s="154"/>
      <c r="C421" s="180"/>
      <c r="D421" s="156"/>
      <c r="E421" s="157"/>
      <c r="F421" s="155"/>
      <c r="G421" s="155"/>
      <c r="H421" s="146"/>
      <c r="I421" s="146"/>
      <c r="J421" s="146"/>
      <c r="K421" s="146"/>
      <c r="L421" s="146"/>
      <c r="M421" s="146"/>
      <c r="N421" s="146"/>
      <c r="O421" s="146" t="s">
        <v>136</v>
      </c>
      <c r="P421" s="146">
        <v>0</v>
      </c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  <c r="AD421" s="146"/>
      <c r="AE421" s="146"/>
      <c r="AF421" s="146"/>
      <c r="AG421" s="146"/>
    </row>
    <row r="422" spans="1:33" outlineLevel="1" x14ac:dyDescent="0.25">
      <c r="A422" s="166">
        <v>71</v>
      </c>
      <c r="B422" s="167" t="s">
        <v>324</v>
      </c>
      <c r="C422" s="179" t="s">
        <v>325</v>
      </c>
      <c r="D422" s="168" t="s">
        <v>173</v>
      </c>
      <c r="E422" s="169"/>
      <c r="F422" s="170">
        <v>1014</v>
      </c>
      <c r="G422" s="171">
        <f>ROUND(E422*F422,2)</f>
        <v>0</v>
      </c>
      <c r="H422" s="146"/>
      <c r="I422" s="146"/>
      <c r="J422" s="146"/>
      <c r="K422" s="146"/>
      <c r="L422" s="146"/>
      <c r="M422" s="146"/>
      <c r="N422" s="146"/>
      <c r="O422" s="146" t="s">
        <v>135</v>
      </c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  <c r="AD422" s="146"/>
      <c r="AE422" s="146"/>
      <c r="AF422" s="146"/>
      <c r="AG422" s="146"/>
    </row>
    <row r="423" spans="1:33" outlineLevel="2" x14ac:dyDescent="0.25">
      <c r="A423" s="153"/>
      <c r="B423" s="154"/>
      <c r="C423" s="243" t="s">
        <v>326</v>
      </c>
      <c r="D423" s="244"/>
      <c r="E423" s="244"/>
      <c r="F423" s="244"/>
      <c r="G423" s="244"/>
      <c r="H423" s="146"/>
      <c r="I423" s="146"/>
      <c r="J423" s="146"/>
      <c r="K423" s="146"/>
      <c r="L423" s="146"/>
      <c r="M423" s="146"/>
      <c r="N423" s="146"/>
      <c r="O423" s="146" t="s">
        <v>165</v>
      </c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6"/>
      <c r="AE423" s="146"/>
      <c r="AF423" s="146"/>
      <c r="AG423" s="146"/>
    </row>
    <row r="424" spans="1:33" outlineLevel="2" x14ac:dyDescent="0.25">
      <c r="A424" s="153"/>
      <c r="B424" s="154"/>
      <c r="C424" s="180"/>
      <c r="D424" s="156"/>
      <c r="E424" s="157"/>
      <c r="F424" s="155"/>
      <c r="G424" s="155"/>
      <c r="H424" s="146"/>
      <c r="I424" s="146"/>
      <c r="J424" s="146"/>
      <c r="K424" s="146"/>
      <c r="L424" s="146"/>
      <c r="M424" s="146"/>
      <c r="N424" s="146"/>
      <c r="O424" s="146" t="s">
        <v>136</v>
      </c>
      <c r="P424" s="146">
        <v>0</v>
      </c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</row>
    <row r="425" spans="1:33" outlineLevel="1" x14ac:dyDescent="0.25">
      <c r="A425" s="166">
        <v>72</v>
      </c>
      <c r="B425" s="167" t="s">
        <v>327</v>
      </c>
      <c r="C425" s="179" t="s">
        <v>328</v>
      </c>
      <c r="D425" s="168" t="s">
        <v>173</v>
      </c>
      <c r="E425" s="169"/>
      <c r="F425" s="170">
        <v>690</v>
      </c>
      <c r="G425" s="171">
        <f>ROUND(E425*F425,2)</f>
        <v>0</v>
      </c>
      <c r="H425" s="146"/>
      <c r="I425" s="146"/>
      <c r="J425" s="146"/>
      <c r="K425" s="146"/>
      <c r="L425" s="146"/>
      <c r="M425" s="146"/>
      <c r="N425" s="146"/>
      <c r="O425" s="146" t="s">
        <v>135</v>
      </c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  <c r="AD425" s="146"/>
      <c r="AE425" s="146"/>
      <c r="AF425" s="146"/>
      <c r="AG425" s="146"/>
    </row>
    <row r="426" spans="1:33" outlineLevel="2" x14ac:dyDescent="0.25">
      <c r="A426" s="153"/>
      <c r="B426" s="154"/>
      <c r="C426" s="243" t="s">
        <v>329</v>
      </c>
      <c r="D426" s="244"/>
      <c r="E426" s="244"/>
      <c r="F426" s="244"/>
      <c r="G426" s="244"/>
      <c r="H426" s="146"/>
      <c r="I426" s="146"/>
      <c r="J426" s="146"/>
      <c r="K426" s="146"/>
      <c r="L426" s="146"/>
      <c r="M426" s="146"/>
      <c r="N426" s="146"/>
      <c r="O426" s="146" t="s">
        <v>165</v>
      </c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  <c r="AD426" s="146"/>
      <c r="AE426" s="146"/>
      <c r="AF426" s="146"/>
      <c r="AG426" s="146"/>
    </row>
    <row r="427" spans="1:33" outlineLevel="2" x14ac:dyDescent="0.25">
      <c r="A427" s="153"/>
      <c r="B427" s="154"/>
      <c r="C427" s="180" t="s">
        <v>330</v>
      </c>
      <c r="D427" s="156"/>
      <c r="E427" s="157"/>
      <c r="F427" s="155"/>
      <c r="G427" s="155"/>
      <c r="H427" s="146"/>
      <c r="I427" s="146"/>
      <c r="J427" s="146"/>
      <c r="K427" s="146"/>
      <c r="L427" s="146"/>
      <c r="M427" s="146"/>
      <c r="N427" s="146"/>
      <c r="O427" s="146" t="s">
        <v>136</v>
      </c>
      <c r="P427" s="146">
        <v>0</v>
      </c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  <c r="AD427" s="146"/>
      <c r="AE427" s="146"/>
      <c r="AF427" s="146"/>
      <c r="AG427" s="146"/>
    </row>
    <row r="428" spans="1:33" outlineLevel="3" x14ac:dyDescent="0.25">
      <c r="A428" s="153"/>
      <c r="B428" s="154"/>
      <c r="C428" s="180"/>
      <c r="D428" s="156"/>
      <c r="E428" s="157"/>
      <c r="F428" s="155"/>
      <c r="G428" s="155"/>
      <c r="H428" s="146"/>
      <c r="I428" s="146"/>
      <c r="J428" s="146"/>
      <c r="K428" s="146"/>
      <c r="L428" s="146"/>
      <c r="M428" s="146"/>
      <c r="N428" s="146"/>
      <c r="O428" s="146" t="s">
        <v>136</v>
      </c>
      <c r="P428" s="146">
        <v>0</v>
      </c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  <c r="AD428" s="146"/>
      <c r="AE428" s="146"/>
      <c r="AF428" s="146"/>
      <c r="AG428" s="146"/>
    </row>
    <row r="429" spans="1:33" outlineLevel="3" x14ac:dyDescent="0.25">
      <c r="A429" s="153"/>
      <c r="B429" s="154"/>
      <c r="C429" s="180"/>
      <c r="D429" s="156"/>
      <c r="E429" s="157"/>
      <c r="F429" s="155"/>
      <c r="G429" s="155"/>
      <c r="H429" s="146"/>
      <c r="I429" s="146"/>
      <c r="J429" s="146"/>
      <c r="K429" s="146"/>
      <c r="L429" s="146"/>
      <c r="M429" s="146"/>
      <c r="N429" s="146"/>
      <c r="O429" s="146" t="s">
        <v>136</v>
      </c>
      <c r="P429" s="146">
        <v>0</v>
      </c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  <c r="AA429" s="146"/>
      <c r="AB429" s="146"/>
      <c r="AC429" s="146"/>
      <c r="AD429" s="146"/>
      <c r="AE429" s="146"/>
      <c r="AF429" s="146"/>
      <c r="AG429" s="146"/>
    </row>
    <row r="430" spans="1:33" outlineLevel="1" x14ac:dyDescent="0.25">
      <c r="A430" s="166">
        <v>73</v>
      </c>
      <c r="B430" s="167" t="s">
        <v>331</v>
      </c>
      <c r="C430" s="179" t="s">
        <v>332</v>
      </c>
      <c r="D430" s="168" t="s">
        <v>267</v>
      </c>
      <c r="E430" s="169"/>
      <c r="F430" s="170">
        <v>637</v>
      </c>
      <c r="G430" s="171">
        <f>ROUND(E430*F430,2)</f>
        <v>0</v>
      </c>
      <c r="H430" s="146"/>
      <c r="I430" s="146"/>
      <c r="J430" s="146"/>
      <c r="K430" s="146"/>
      <c r="L430" s="146"/>
      <c r="M430" s="146"/>
      <c r="N430" s="146"/>
      <c r="O430" s="146" t="s">
        <v>135</v>
      </c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  <c r="AD430" s="146"/>
      <c r="AE430" s="146"/>
      <c r="AF430" s="146"/>
      <c r="AG430" s="146"/>
    </row>
    <row r="431" spans="1:33" outlineLevel="2" x14ac:dyDescent="0.25">
      <c r="A431" s="153"/>
      <c r="B431" s="154"/>
      <c r="C431" s="180"/>
      <c r="D431" s="156"/>
      <c r="E431" s="157"/>
      <c r="F431" s="155"/>
      <c r="G431" s="155"/>
      <c r="H431" s="146"/>
      <c r="I431" s="146"/>
      <c r="J431" s="146"/>
      <c r="K431" s="146"/>
      <c r="L431" s="146"/>
      <c r="M431" s="146"/>
      <c r="N431" s="146"/>
      <c r="O431" s="146" t="s">
        <v>136</v>
      </c>
      <c r="P431" s="146">
        <v>0</v>
      </c>
      <c r="Q431" s="146"/>
      <c r="R431" s="146"/>
      <c r="S431" s="146"/>
      <c r="T431" s="146"/>
      <c r="U431" s="146"/>
      <c r="V431" s="146"/>
      <c r="W431" s="146"/>
      <c r="X431" s="146"/>
      <c r="Y431" s="146"/>
      <c r="Z431" s="146"/>
      <c r="AA431" s="146"/>
      <c r="AB431" s="146"/>
      <c r="AC431" s="146"/>
      <c r="AD431" s="146"/>
      <c r="AE431" s="146"/>
      <c r="AF431" s="146"/>
      <c r="AG431" s="146"/>
    </row>
    <row r="432" spans="1:33" ht="20.399999999999999" outlineLevel="1" x14ac:dyDescent="0.25">
      <c r="A432" s="166">
        <v>74</v>
      </c>
      <c r="B432" s="167" t="s">
        <v>333</v>
      </c>
      <c r="C432" s="179" t="s">
        <v>334</v>
      </c>
      <c r="D432" s="168" t="s">
        <v>173</v>
      </c>
      <c r="E432" s="169"/>
      <c r="F432" s="170">
        <v>393</v>
      </c>
      <c r="G432" s="171">
        <f>ROUND(E432*F432,2)</f>
        <v>0</v>
      </c>
      <c r="H432" s="146"/>
      <c r="I432" s="146"/>
      <c r="J432" s="146"/>
      <c r="K432" s="146"/>
      <c r="L432" s="146"/>
      <c r="M432" s="146"/>
      <c r="N432" s="146"/>
      <c r="O432" s="146" t="s">
        <v>135</v>
      </c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  <c r="Z432" s="146"/>
      <c r="AA432" s="146"/>
      <c r="AB432" s="146"/>
      <c r="AC432" s="146"/>
      <c r="AD432" s="146"/>
      <c r="AE432" s="146"/>
      <c r="AF432" s="146"/>
      <c r="AG432" s="146"/>
    </row>
    <row r="433" spans="1:33" outlineLevel="2" x14ac:dyDescent="0.25">
      <c r="A433" s="153"/>
      <c r="B433" s="154"/>
      <c r="C433" s="243" t="s">
        <v>335</v>
      </c>
      <c r="D433" s="244"/>
      <c r="E433" s="244"/>
      <c r="F433" s="244"/>
      <c r="G433" s="244"/>
      <c r="H433" s="146"/>
      <c r="I433" s="146"/>
      <c r="J433" s="146"/>
      <c r="K433" s="146"/>
      <c r="L433" s="146"/>
      <c r="M433" s="146"/>
      <c r="N433" s="146"/>
      <c r="O433" s="146" t="s">
        <v>165</v>
      </c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</row>
    <row r="434" spans="1:33" outlineLevel="2" x14ac:dyDescent="0.25">
      <c r="A434" s="153"/>
      <c r="B434" s="154"/>
      <c r="C434" s="180" t="s">
        <v>330</v>
      </c>
      <c r="D434" s="156"/>
      <c r="E434" s="157"/>
      <c r="F434" s="155"/>
      <c r="G434" s="155"/>
      <c r="H434" s="146"/>
      <c r="I434" s="146"/>
      <c r="J434" s="146"/>
      <c r="K434" s="146"/>
      <c r="L434" s="146"/>
      <c r="M434" s="146"/>
      <c r="N434" s="146"/>
      <c r="O434" s="146" t="s">
        <v>136</v>
      </c>
      <c r="P434" s="146">
        <v>0</v>
      </c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  <c r="AA434" s="146"/>
      <c r="AB434" s="146"/>
      <c r="AC434" s="146"/>
      <c r="AD434" s="146"/>
      <c r="AE434" s="146"/>
      <c r="AF434" s="146"/>
      <c r="AG434" s="146"/>
    </row>
    <row r="435" spans="1:33" outlineLevel="3" x14ac:dyDescent="0.25">
      <c r="A435" s="153"/>
      <c r="B435" s="154"/>
      <c r="C435" s="180"/>
      <c r="D435" s="156"/>
      <c r="E435" s="157"/>
      <c r="F435" s="155"/>
      <c r="G435" s="155"/>
      <c r="H435" s="146"/>
      <c r="I435" s="146"/>
      <c r="J435" s="146"/>
      <c r="K435" s="146"/>
      <c r="L435" s="146"/>
      <c r="M435" s="146"/>
      <c r="N435" s="146"/>
      <c r="O435" s="146" t="s">
        <v>136</v>
      </c>
      <c r="P435" s="146">
        <v>0</v>
      </c>
      <c r="Q435" s="146"/>
      <c r="R435" s="146"/>
      <c r="S435" s="146"/>
      <c r="T435" s="146"/>
      <c r="U435" s="146"/>
      <c r="V435" s="146"/>
      <c r="W435" s="146"/>
      <c r="X435" s="146"/>
      <c r="Y435" s="146"/>
      <c r="Z435" s="146"/>
      <c r="AA435" s="146"/>
      <c r="AB435" s="146"/>
      <c r="AC435" s="146"/>
      <c r="AD435" s="146"/>
      <c r="AE435" s="146"/>
      <c r="AF435" s="146"/>
      <c r="AG435" s="146"/>
    </row>
    <row r="436" spans="1:33" outlineLevel="3" x14ac:dyDescent="0.25">
      <c r="A436" s="153"/>
      <c r="B436" s="154"/>
      <c r="C436" s="180"/>
      <c r="D436" s="156"/>
      <c r="E436" s="157"/>
      <c r="F436" s="155"/>
      <c r="G436" s="155"/>
      <c r="H436" s="146"/>
      <c r="I436" s="146"/>
      <c r="J436" s="146"/>
      <c r="K436" s="146"/>
      <c r="L436" s="146"/>
      <c r="M436" s="146"/>
      <c r="N436" s="146"/>
      <c r="O436" s="146" t="s">
        <v>136</v>
      </c>
      <c r="P436" s="146">
        <v>0</v>
      </c>
      <c r="Q436" s="146"/>
      <c r="R436" s="146"/>
      <c r="S436" s="146"/>
      <c r="T436" s="146"/>
      <c r="U436" s="146"/>
      <c r="V436" s="146"/>
      <c r="W436" s="146"/>
      <c r="X436" s="146"/>
      <c r="Y436" s="146"/>
      <c r="Z436" s="146"/>
      <c r="AA436" s="146"/>
      <c r="AB436" s="146"/>
      <c r="AC436" s="146"/>
      <c r="AD436" s="146"/>
      <c r="AE436" s="146"/>
      <c r="AF436" s="146"/>
      <c r="AG436" s="146"/>
    </row>
    <row r="437" spans="1:33" outlineLevel="1" x14ac:dyDescent="0.25">
      <c r="A437" s="172">
        <v>75</v>
      </c>
      <c r="B437" s="173" t="s">
        <v>336</v>
      </c>
      <c r="C437" s="182" t="s">
        <v>337</v>
      </c>
      <c r="D437" s="174" t="s">
        <v>0</v>
      </c>
      <c r="E437" s="175"/>
      <c r="F437" s="176">
        <v>2.5</v>
      </c>
      <c r="G437" s="177">
        <f>ROUND(E437*F437,2)</f>
        <v>0</v>
      </c>
      <c r="H437" s="146"/>
      <c r="I437" s="146"/>
      <c r="J437" s="146"/>
      <c r="K437" s="146"/>
      <c r="L437" s="146"/>
      <c r="M437" s="146"/>
      <c r="N437" s="146"/>
      <c r="O437" s="146" t="s">
        <v>274</v>
      </c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  <c r="Z437" s="146"/>
      <c r="AA437" s="146"/>
      <c r="AB437" s="146"/>
      <c r="AC437" s="146"/>
      <c r="AD437" s="146"/>
      <c r="AE437" s="146"/>
      <c r="AF437" s="146"/>
      <c r="AG437" s="146"/>
    </row>
    <row r="438" spans="1:33" x14ac:dyDescent="0.25">
      <c r="A438" s="160" t="s">
        <v>130</v>
      </c>
      <c r="B438" s="161" t="s">
        <v>100</v>
      </c>
      <c r="C438" s="178" t="s">
        <v>101</v>
      </c>
      <c r="D438" s="162"/>
      <c r="E438" s="163"/>
      <c r="F438" s="164"/>
      <c r="G438" s="164">
        <f>SUMIF(O439:O444,"&lt;&gt;NOR",G439:G444)</f>
        <v>0</v>
      </c>
      <c r="O438" t="s">
        <v>131</v>
      </c>
    </row>
    <row r="439" spans="1:33" ht="20.399999999999999" outlineLevel="1" x14ac:dyDescent="0.25">
      <c r="A439" s="166">
        <v>76</v>
      </c>
      <c r="B439" s="167" t="s">
        <v>338</v>
      </c>
      <c r="C439" s="179" t="s">
        <v>339</v>
      </c>
      <c r="D439" s="168" t="s">
        <v>147</v>
      </c>
      <c r="E439" s="169"/>
      <c r="F439" s="170">
        <v>343.5</v>
      </c>
      <c r="G439" s="171">
        <f>ROUND(E439*F439,2)</f>
        <v>0</v>
      </c>
      <c r="H439" s="146"/>
      <c r="I439" s="146"/>
      <c r="J439" s="146"/>
      <c r="K439" s="146"/>
      <c r="L439" s="146"/>
      <c r="M439" s="146"/>
      <c r="N439" s="146"/>
      <c r="O439" s="146" t="s">
        <v>135</v>
      </c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  <c r="AD439" s="146"/>
      <c r="AE439" s="146"/>
      <c r="AF439" s="146"/>
      <c r="AG439" s="146"/>
    </row>
    <row r="440" spans="1:33" outlineLevel="2" x14ac:dyDescent="0.25">
      <c r="A440" s="153"/>
      <c r="B440" s="154"/>
      <c r="C440" s="243" t="s">
        <v>340</v>
      </c>
      <c r="D440" s="244"/>
      <c r="E440" s="244"/>
      <c r="F440" s="244"/>
      <c r="G440" s="244"/>
      <c r="H440" s="146"/>
      <c r="I440" s="146"/>
      <c r="J440" s="146"/>
      <c r="K440" s="146"/>
      <c r="L440" s="146"/>
      <c r="M440" s="146"/>
      <c r="N440" s="146"/>
      <c r="O440" s="146" t="s">
        <v>165</v>
      </c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  <c r="AD440" s="146"/>
      <c r="AE440" s="146"/>
      <c r="AF440" s="146"/>
      <c r="AG440" s="146"/>
    </row>
    <row r="441" spans="1:33" outlineLevel="2" x14ac:dyDescent="0.25">
      <c r="A441" s="153"/>
      <c r="B441" s="154"/>
      <c r="C441" s="180" t="s">
        <v>148</v>
      </c>
      <c r="D441" s="156"/>
      <c r="E441" s="157"/>
      <c r="F441" s="155"/>
      <c r="G441" s="155"/>
      <c r="H441" s="146"/>
      <c r="I441" s="146"/>
      <c r="J441" s="146"/>
      <c r="K441" s="146"/>
      <c r="L441" s="146"/>
      <c r="M441" s="146"/>
      <c r="N441" s="146"/>
      <c r="O441" s="146" t="s">
        <v>136</v>
      </c>
      <c r="P441" s="146">
        <v>0</v>
      </c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  <c r="AD441" s="146"/>
      <c r="AE441" s="146"/>
      <c r="AF441" s="146"/>
      <c r="AG441" s="146"/>
    </row>
    <row r="442" spans="1:33" outlineLevel="3" x14ac:dyDescent="0.25">
      <c r="A442" s="153"/>
      <c r="B442" s="154"/>
      <c r="C442" s="180" t="s">
        <v>294</v>
      </c>
      <c r="D442" s="156"/>
      <c r="E442" s="157"/>
      <c r="F442" s="155"/>
      <c r="G442" s="155"/>
      <c r="H442" s="146"/>
      <c r="I442" s="146"/>
      <c r="J442" s="146"/>
      <c r="K442" s="146"/>
      <c r="L442" s="146"/>
      <c r="M442" s="146"/>
      <c r="N442" s="146"/>
      <c r="O442" s="146" t="s">
        <v>136</v>
      </c>
      <c r="P442" s="146">
        <v>0</v>
      </c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</row>
    <row r="443" spans="1:33" outlineLevel="3" x14ac:dyDescent="0.25">
      <c r="A443" s="153"/>
      <c r="B443" s="154"/>
      <c r="C443" s="180"/>
      <c r="D443" s="156"/>
      <c r="E443" s="157"/>
      <c r="F443" s="155"/>
      <c r="G443" s="155"/>
      <c r="H443" s="146"/>
      <c r="I443" s="146"/>
      <c r="J443" s="146"/>
      <c r="K443" s="146"/>
      <c r="L443" s="146"/>
      <c r="M443" s="146"/>
      <c r="N443" s="146"/>
      <c r="O443" s="146" t="s">
        <v>136</v>
      </c>
      <c r="P443" s="146">
        <v>0</v>
      </c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</row>
    <row r="444" spans="1:33" outlineLevel="1" x14ac:dyDescent="0.25">
      <c r="A444" s="172">
        <v>77</v>
      </c>
      <c r="B444" s="173" t="s">
        <v>341</v>
      </c>
      <c r="C444" s="182" t="s">
        <v>342</v>
      </c>
      <c r="D444" s="174" t="s">
        <v>0</v>
      </c>
      <c r="E444" s="175"/>
      <c r="F444" s="176">
        <v>13.3</v>
      </c>
      <c r="G444" s="177">
        <f>ROUND(E444*F444,2)</f>
        <v>0</v>
      </c>
      <c r="H444" s="146"/>
      <c r="I444" s="146"/>
      <c r="J444" s="146"/>
      <c r="K444" s="146"/>
      <c r="L444" s="146"/>
      <c r="M444" s="146"/>
      <c r="N444" s="146"/>
      <c r="O444" s="146" t="s">
        <v>274</v>
      </c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</row>
    <row r="445" spans="1:33" x14ac:dyDescent="0.25">
      <c r="A445" s="160" t="s">
        <v>130</v>
      </c>
      <c r="B445" s="161" t="s">
        <v>102</v>
      </c>
      <c r="C445" s="178" t="s">
        <v>103</v>
      </c>
      <c r="D445" s="162"/>
      <c r="E445" s="163"/>
      <c r="F445" s="164"/>
      <c r="G445" s="164">
        <f>SUMIF(O446:O465,"&lt;&gt;NOR",G446:G465)</f>
        <v>0</v>
      </c>
      <c r="O445" t="s">
        <v>131</v>
      </c>
    </row>
    <row r="446" spans="1:33" ht="20.399999999999999" outlineLevel="1" x14ac:dyDescent="0.25">
      <c r="A446" s="166">
        <v>78</v>
      </c>
      <c r="B446" s="167" t="s">
        <v>343</v>
      </c>
      <c r="C446" s="179" t="s">
        <v>344</v>
      </c>
      <c r="D446" s="168" t="s">
        <v>147</v>
      </c>
      <c r="E446" s="169"/>
      <c r="F446" s="170">
        <v>6500</v>
      </c>
      <c r="G446" s="171">
        <f>ROUND(E446*F446,2)</f>
        <v>0</v>
      </c>
      <c r="H446" s="146"/>
      <c r="I446" s="146"/>
      <c r="J446" s="146"/>
      <c r="K446" s="146"/>
      <c r="L446" s="146"/>
      <c r="M446" s="146"/>
      <c r="N446" s="146"/>
      <c r="O446" s="146" t="s">
        <v>135</v>
      </c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</row>
    <row r="447" spans="1:33" outlineLevel="2" x14ac:dyDescent="0.25">
      <c r="A447" s="153"/>
      <c r="B447" s="154"/>
      <c r="C447" s="180" t="s">
        <v>225</v>
      </c>
      <c r="D447" s="156"/>
      <c r="E447" s="157"/>
      <c r="F447" s="155"/>
      <c r="G447" s="155"/>
      <c r="H447" s="146"/>
      <c r="I447" s="146"/>
      <c r="J447" s="146"/>
      <c r="K447" s="146"/>
      <c r="L447" s="146"/>
      <c r="M447" s="146"/>
      <c r="N447" s="146"/>
      <c r="O447" s="146" t="s">
        <v>136</v>
      </c>
      <c r="P447" s="146">
        <v>0</v>
      </c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  <c r="AA447" s="146"/>
      <c r="AB447" s="146"/>
      <c r="AC447" s="146"/>
      <c r="AD447" s="146"/>
      <c r="AE447" s="146"/>
      <c r="AF447" s="146"/>
      <c r="AG447" s="146"/>
    </row>
    <row r="448" spans="1:33" outlineLevel="3" x14ac:dyDescent="0.25">
      <c r="A448" s="153"/>
      <c r="B448" s="154"/>
      <c r="C448" s="180" t="s">
        <v>239</v>
      </c>
      <c r="D448" s="156"/>
      <c r="E448" s="157"/>
      <c r="F448" s="155"/>
      <c r="G448" s="155"/>
      <c r="H448" s="146"/>
      <c r="I448" s="146"/>
      <c r="J448" s="146"/>
      <c r="K448" s="146"/>
      <c r="L448" s="146"/>
      <c r="M448" s="146"/>
      <c r="N448" s="146"/>
      <c r="O448" s="146" t="s">
        <v>136</v>
      </c>
      <c r="P448" s="146">
        <v>0</v>
      </c>
      <c r="Q448" s="146"/>
      <c r="R448" s="146"/>
      <c r="S448" s="146"/>
      <c r="T448" s="146"/>
      <c r="U448" s="146"/>
      <c r="V448" s="146"/>
      <c r="W448" s="146"/>
      <c r="X448" s="146"/>
      <c r="Y448" s="146"/>
      <c r="Z448" s="146"/>
      <c r="AA448" s="146"/>
      <c r="AB448" s="146"/>
      <c r="AC448" s="146"/>
      <c r="AD448" s="146"/>
      <c r="AE448" s="146"/>
      <c r="AF448" s="146"/>
      <c r="AG448" s="146"/>
    </row>
    <row r="449" spans="1:33" outlineLevel="3" x14ac:dyDescent="0.25">
      <c r="A449" s="153"/>
      <c r="B449" s="154"/>
      <c r="C449" s="180" t="s">
        <v>428</v>
      </c>
      <c r="D449" s="156"/>
      <c r="E449" s="157"/>
      <c r="F449" s="155"/>
      <c r="G449" s="155"/>
      <c r="H449" s="146"/>
      <c r="I449" s="146"/>
      <c r="J449" s="146"/>
      <c r="K449" s="146"/>
      <c r="L449" s="146"/>
      <c r="M449" s="146"/>
      <c r="N449" s="146"/>
      <c r="O449" s="146" t="s">
        <v>136</v>
      </c>
      <c r="P449" s="146">
        <v>0</v>
      </c>
      <c r="Q449" s="146"/>
      <c r="R449" s="146"/>
      <c r="S449" s="146"/>
      <c r="T449" s="146"/>
      <c r="U449" s="146"/>
      <c r="V449" s="146"/>
      <c r="W449" s="146"/>
      <c r="X449" s="146"/>
      <c r="Y449" s="146"/>
      <c r="Z449" s="146"/>
      <c r="AA449" s="146"/>
      <c r="AB449" s="146"/>
      <c r="AC449" s="146"/>
      <c r="AD449" s="146"/>
      <c r="AE449" s="146"/>
      <c r="AF449" s="146"/>
      <c r="AG449" s="146"/>
    </row>
    <row r="450" spans="1:33" outlineLevel="3" x14ac:dyDescent="0.25">
      <c r="A450" s="153"/>
      <c r="B450" s="154"/>
      <c r="C450" s="180" t="s">
        <v>407</v>
      </c>
      <c r="D450" s="156"/>
      <c r="E450" s="157"/>
      <c r="F450" s="155"/>
      <c r="G450" s="155"/>
      <c r="H450" s="146"/>
      <c r="I450" s="146"/>
      <c r="J450" s="146"/>
      <c r="K450" s="146"/>
      <c r="L450" s="146"/>
      <c r="M450" s="146"/>
      <c r="N450" s="146"/>
      <c r="O450" s="146" t="s">
        <v>136</v>
      </c>
      <c r="P450" s="146">
        <v>0</v>
      </c>
      <c r="Q450" s="146"/>
      <c r="R450" s="146"/>
      <c r="S450" s="146"/>
      <c r="T450" s="146"/>
      <c r="U450" s="146"/>
      <c r="V450" s="146"/>
      <c r="W450" s="146"/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</row>
    <row r="451" spans="1:33" outlineLevel="3" x14ac:dyDescent="0.25">
      <c r="A451" s="153"/>
      <c r="B451" s="154"/>
      <c r="C451" s="180" t="s">
        <v>408</v>
      </c>
      <c r="D451" s="156"/>
      <c r="E451" s="157"/>
      <c r="F451" s="155"/>
      <c r="G451" s="155"/>
      <c r="H451" s="146"/>
      <c r="I451" s="146"/>
      <c r="J451" s="146"/>
      <c r="K451" s="146"/>
      <c r="L451" s="146"/>
      <c r="M451" s="146"/>
      <c r="N451" s="146"/>
      <c r="O451" s="146" t="s">
        <v>136</v>
      </c>
      <c r="P451" s="146">
        <v>0</v>
      </c>
      <c r="Q451" s="146"/>
      <c r="R451" s="146"/>
      <c r="S451" s="146"/>
      <c r="T451" s="146"/>
      <c r="U451" s="146"/>
      <c r="V451" s="146"/>
      <c r="W451" s="146"/>
      <c r="X451" s="146"/>
      <c r="Y451" s="146"/>
      <c r="Z451" s="146"/>
      <c r="AA451" s="146"/>
      <c r="AB451" s="146"/>
      <c r="AC451" s="146"/>
      <c r="AD451" s="146"/>
      <c r="AE451" s="146"/>
      <c r="AF451" s="146"/>
      <c r="AG451" s="146"/>
    </row>
    <row r="452" spans="1:33" outlineLevel="3" x14ac:dyDescent="0.25">
      <c r="A452" s="153"/>
      <c r="B452" s="154"/>
      <c r="C452" s="180" t="s">
        <v>429</v>
      </c>
      <c r="D452" s="156"/>
      <c r="E452" s="157"/>
      <c r="F452" s="155"/>
      <c r="G452" s="155"/>
      <c r="H452" s="146"/>
      <c r="I452" s="146"/>
      <c r="J452" s="146"/>
      <c r="K452" s="146"/>
      <c r="L452" s="146"/>
      <c r="M452" s="146"/>
      <c r="N452" s="146"/>
      <c r="O452" s="146" t="s">
        <v>136</v>
      </c>
      <c r="P452" s="146">
        <v>0</v>
      </c>
      <c r="Q452" s="146"/>
      <c r="R452" s="146"/>
      <c r="S452" s="146"/>
      <c r="T452" s="146"/>
      <c r="U452" s="146"/>
      <c r="V452" s="146"/>
      <c r="W452" s="146"/>
      <c r="X452" s="146"/>
      <c r="Y452" s="146"/>
      <c r="Z452" s="146"/>
      <c r="AA452" s="146"/>
      <c r="AB452" s="146"/>
      <c r="AC452" s="146"/>
      <c r="AD452" s="146"/>
      <c r="AE452" s="146"/>
      <c r="AF452" s="146"/>
      <c r="AG452" s="146"/>
    </row>
    <row r="453" spans="1:33" outlineLevel="1" x14ac:dyDescent="0.25">
      <c r="A453" s="166">
        <v>79</v>
      </c>
      <c r="B453" s="167" t="s">
        <v>345</v>
      </c>
      <c r="C453" s="179" t="s">
        <v>346</v>
      </c>
      <c r="D453" s="168" t="s">
        <v>205</v>
      </c>
      <c r="E453" s="169"/>
      <c r="F453" s="170">
        <v>12500</v>
      </c>
      <c r="G453" s="171">
        <f>ROUND(E453*F453,2)</f>
        <v>0</v>
      </c>
      <c r="H453" s="146"/>
      <c r="I453" s="146"/>
      <c r="J453" s="146"/>
      <c r="K453" s="146"/>
      <c r="L453" s="146"/>
      <c r="M453" s="146"/>
      <c r="N453" s="146"/>
      <c r="O453" s="146" t="s">
        <v>135</v>
      </c>
      <c r="P453" s="146"/>
      <c r="Q453" s="146"/>
      <c r="R453" s="146"/>
      <c r="S453" s="146"/>
      <c r="T453" s="146"/>
      <c r="U453" s="146"/>
      <c r="V453" s="146"/>
      <c r="W453" s="146"/>
      <c r="X453" s="146"/>
      <c r="Y453" s="146"/>
      <c r="Z453" s="146"/>
      <c r="AA453" s="146"/>
      <c r="AB453" s="146"/>
      <c r="AC453" s="146"/>
      <c r="AD453" s="146"/>
      <c r="AE453" s="146"/>
      <c r="AF453" s="146"/>
      <c r="AG453" s="146"/>
    </row>
    <row r="454" spans="1:33" outlineLevel="2" x14ac:dyDescent="0.25">
      <c r="A454" s="153"/>
      <c r="B454" s="154"/>
      <c r="C454" s="180" t="s">
        <v>251</v>
      </c>
      <c r="D454" s="156"/>
      <c r="E454" s="157"/>
      <c r="F454" s="155"/>
      <c r="G454" s="155"/>
      <c r="H454" s="146"/>
      <c r="I454" s="146"/>
      <c r="J454" s="146"/>
      <c r="K454" s="146"/>
      <c r="L454" s="146"/>
      <c r="M454" s="146"/>
      <c r="N454" s="146"/>
      <c r="O454" s="146" t="s">
        <v>136</v>
      </c>
      <c r="P454" s="146">
        <v>0</v>
      </c>
      <c r="Q454" s="146"/>
      <c r="R454" s="146"/>
      <c r="S454" s="146"/>
      <c r="T454" s="146"/>
      <c r="U454" s="146"/>
      <c r="V454" s="146"/>
      <c r="W454" s="146"/>
      <c r="X454" s="146"/>
      <c r="Y454" s="146"/>
      <c r="Z454" s="146"/>
      <c r="AA454" s="146"/>
      <c r="AB454" s="146"/>
      <c r="AC454" s="146"/>
      <c r="AD454" s="146"/>
      <c r="AE454" s="146"/>
      <c r="AF454" s="146"/>
      <c r="AG454" s="146"/>
    </row>
    <row r="455" spans="1:33" outlineLevel="3" x14ac:dyDescent="0.25">
      <c r="A455" s="153"/>
      <c r="B455" s="154"/>
      <c r="C455" s="180" t="s">
        <v>182</v>
      </c>
      <c r="D455" s="156"/>
      <c r="E455" s="157"/>
      <c r="F455" s="155"/>
      <c r="G455" s="155"/>
      <c r="H455" s="146"/>
      <c r="I455" s="146"/>
      <c r="J455" s="146"/>
      <c r="K455" s="146"/>
      <c r="L455" s="146"/>
      <c r="M455" s="146"/>
      <c r="N455" s="146"/>
      <c r="O455" s="146" t="s">
        <v>136</v>
      </c>
      <c r="P455" s="146">
        <v>0</v>
      </c>
      <c r="Q455" s="146"/>
      <c r="R455" s="146"/>
      <c r="S455" s="146"/>
      <c r="T455" s="146"/>
      <c r="U455" s="146"/>
      <c r="V455" s="146"/>
      <c r="W455" s="146"/>
      <c r="X455" s="146"/>
      <c r="Y455" s="146"/>
      <c r="Z455" s="146"/>
      <c r="AA455" s="146"/>
      <c r="AB455" s="146"/>
      <c r="AC455" s="146"/>
      <c r="AD455" s="146"/>
      <c r="AE455" s="146"/>
      <c r="AF455" s="146"/>
      <c r="AG455" s="146"/>
    </row>
    <row r="456" spans="1:33" outlineLevel="3" x14ac:dyDescent="0.25">
      <c r="A456" s="153"/>
      <c r="B456" s="154"/>
      <c r="C456" s="180" t="s">
        <v>432</v>
      </c>
      <c r="D456" s="156"/>
      <c r="E456" s="157"/>
      <c r="F456" s="155"/>
      <c r="G456" s="155"/>
      <c r="H456" s="146"/>
      <c r="I456" s="146"/>
      <c r="J456" s="146"/>
      <c r="K456" s="146"/>
      <c r="L456" s="146"/>
      <c r="M456" s="146"/>
      <c r="N456" s="146"/>
      <c r="O456" s="146" t="s">
        <v>136</v>
      </c>
      <c r="P456" s="146">
        <v>0</v>
      </c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6"/>
      <c r="AE456" s="146"/>
      <c r="AF456" s="146"/>
      <c r="AG456" s="146"/>
    </row>
    <row r="457" spans="1:33" outlineLevel="3" x14ac:dyDescent="0.25">
      <c r="A457" s="153"/>
      <c r="B457" s="154"/>
      <c r="C457" s="180" t="s">
        <v>432</v>
      </c>
      <c r="D457" s="156"/>
      <c r="E457" s="157"/>
      <c r="F457" s="155"/>
      <c r="G457" s="155"/>
      <c r="H457" s="146"/>
      <c r="I457" s="146"/>
      <c r="J457" s="146"/>
      <c r="K457" s="146"/>
      <c r="L457" s="146"/>
      <c r="M457" s="146"/>
      <c r="N457" s="146"/>
      <c r="O457" s="146" t="s">
        <v>136</v>
      </c>
      <c r="P457" s="146">
        <v>0</v>
      </c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</row>
    <row r="458" spans="1:33" outlineLevel="3" x14ac:dyDescent="0.25">
      <c r="A458" s="153"/>
      <c r="B458" s="154"/>
      <c r="C458" s="180" t="s">
        <v>433</v>
      </c>
      <c r="D458" s="156"/>
      <c r="E458" s="157"/>
      <c r="F458" s="155"/>
      <c r="G458" s="155"/>
      <c r="H458" s="146"/>
      <c r="I458" s="146"/>
      <c r="J458" s="146"/>
      <c r="K458" s="146"/>
      <c r="L458" s="146"/>
      <c r="M458" s="146"/>
      <c r="N458" s="146"/>
      <c r="O458" s="146" t="s">
        <v>136</v>
      </c>
      <c r="P458" s="146">
        <v>0</v>
      </c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</row>
    <row r="459" spans="1:33" outlineLevel="3" x14ac:dyDescent="0.25">
      <c r="A459" s="153"/>
      <c r="B459" s="154"/>
      <c r="C459" s="180" t="s">
        <v>434</v>
      </c>
      <c r="D459" s="156"/>
      <c r="E459" s="157"/>
      <c r="F459" s="155"/>
      <c r="G459" s="155"/>
      <c r="H459" s="146"/>
      <c r="I459" s="146"/>
      <c r="J459" s="146"/>
      <c r="K459" s="146"/>
      <c r="L459" s="146"/>
      <c r="M459" s="146"/>
      <c r="N459" s="146"/>
      <c r="O459" s="146" t="s">
        <v>136</v>
      </c>
      <c r="P459" s="146">
        <v>0</v>
      </c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</row>
    <row r="460" spans="1:33" outlineLevel="1" x14ac:dyDescent="0.25">
      <c r="A460" s="166">
        <v>80</v>
      </c>
      <c r="B460" s="167" t="s">
        <v>347</v>
      </c>
      <c r="C460" s="179" t="s">
        <v>348</v>
      </c>
      <c r="D460" s="168" t="s">
        <v>205</v>
      </c>
      <c r="E460" s="169"/>
      <c r="F460" s="170">
        <v>26000</v>
      </c>
      <c r="G460" s="171">
        <f>ROUND(E460*F460,2)</f>
        <v>0</v>
      </c>
      <c r="H460" s="146"/>
      <c r="I460" s="146"/>
      <c r="J460" s="146"/>
      <c r="K460" s="146"/>
      <c r="L460" s="146"/>
      <c r="M460" s="146"/>
      <c r="N460" s="146"/>
      <c r="O460" s="146" t="s">
        <v>135</v>
      </c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</row>
    <row r="461" spans="1:33" outlineLevel="2" x14ac:dyDescent="0.25">
      <c r="A461" s="153"/>
      <c r="B461" s="154"/>
      <c r="C461" s="180" t="s">
        <v>251</v>
      </c>
      <c r="D461" s="156"/>
      <c r="E461" s="157"/>
      <c r="F461" s="155"/>
      <c r="G461" s="155"/>
      <c r="H461" s="146"/>
      <c r="I461" s="146"/>
      <c r="J461" s="146"/>
      <c r="K461" s="146"/>
      <c r="L461" s="146"/>
      <c r="M461" s="146"/>
      <c r="N461" s="146"/>
      <c r="O461" s="146" t="s">
        <v>136</v>
      </c>
      <c r="P461" s="146">
        <v>0</v>
      </c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</row>
    <row r="462" spans="1:33" outlineLevel="3" x14ac:dyDescent="0.25">
      <c r="A462" s="153"/>
      <c r="B462" s="154"/>
      <c r="C462" s="180" t="s">
        <v>182</v>
      </c>
      <c r="D462" s="156"/>
      <c r="E462" s="157"/>
      <c r="F462" s="155"/>
      <c r="G462" s="155"/>
      <c r="H462" s="146"/>
      <c r="I462" s="146"/>
      <c r="J462" s="146"/>
      <c r="K462" s="146"/>
      <c r="L462" s="146"/>
      <c r="M462" s="146"/>
      <c r="N462" s="146"/>
      <c r="O462" s="146" t="s">
        <v>136</v>
      </c>
      <c r="P462" s="146">
        <v>0</v>
      </c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</row>
    <row r="463" spans="1:33" outlineLevel="3" x14ac:dyDescent="0.25">
      <c r="A463" s="153"/>
      <c r="B463" s="154"/>
      <c r="C463" s="180" t="s">
        <v>430</v>
      </c>
      <c r="D463" s="156"/>
      <c r="E463" s="157"/>
      <c r="F463" s="155"/>
      <c r="G463" s="155"/>
      <c r="H463" s="146"/>
      <c r="I463" s="146"/>
      <c r="J463" s="146"/>
      <c r="K463" s="146"/>
      <c r="L463" s="146"/>
      <c r="M463" s="146"/>
      <c r="N463" s="146"/>
      <c r="O463" s="146" t="s">
        <v>136</v>
      </c>
      <c r="P463" s="146">
        <v>0</v>
      </c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</row>
    <row r="464" spans="1:33" outlineLevel="3" x14ac:dyDescent="0.25">
      <c r="A464" s="153"/>
      <c r="B464" s="154"/>
      <c r="C464" s="180" t="s">
        <v>430</v>
      </c>
      <c r="D464" s="156"/>
      <c r="E464" s="157"/>
      <c r="F464" s="155"/>
      <c r="G464" s="155"/>
      <c r="H464" s="146"/>
      <c r="I464" s="146"/>
      <c r="J464" s="146"/>
      <c r="K464" s="146"/>
      <c r="L464" s="146"/>
      <c r="M464" s="146"/>
      <c r="N464" s="146"/>
      <c r="O464" s="146" t="s">
        <v>136</v>
      </c>
      <c r="P464" s="146">
        <v>0</v>
      </c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</row>
    <row r="465" spans="1:33" outlineLevel="1" x14ac:dyDescent="0.25">
      <c r="A465" s="172">
        <v>81</v>
      </c>
      <c r="B465" s="173" t="s">
        <v>349</v>
      </c>
      <c r="C465" s="182" t="s">
        <v>350</v>
      </c>
      <c r="D465" s="174" t="s">
        <v>0</v>
      </c>
      <c r="E465" s="175"/>
      <c r="F465" s="176">
        <v>1.85</v>
      </c>
      <c r="G465" s="177">
        <f>ROUND(E465*F465,2)</f>
        <v>0</v>
      </c>
      <c r="H465" s="146"/>
      <c r="I465" s="146"/>
      <c r="J465" s="146"/>
      <c r="K465" s="146"/>
      <c r="L465" s="146"/>
      <c r="M465" s="146"/>
      <c r="N465" s="146"/>
      <c r="O465" s="146" t="s">
        <v>274</v>
      </c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</row>
    <row r="466" spans="1:33" x14ac:dyDescent="0.25">
      <c r="A466" s="160" t="s">
        <v>130</v>
      </c>
      <c r="B466" s="161" t="s">
        <v>104</v>
      </c>
      <c r="C466" s="178" t="s">
        <v>105</v>
      </c>
      <c r="D466" s="162"/>
      <c r="E466" s="163"/>
      <c r="F466" s="164"/>
      <c r="G466" s="164">
        <f>SUMIF(O467:O537,"&lt;&gt;NOR",G467:G537)</f>
        <v>0</v>
      </c>
      <c r="O466" t="s">
        <v>131</v>
      </c>
    </row>
    <row r="467" spans="1:33" outlineLevel="1" x14ac:dyDescent="0.25">
      <c r="A467" s="166">
        <v>82</v>
      </c>
      <c r="B467" s="167" t="s">
        <v>351</v>
      </c>
      <c r="C467" s="179" t="s">
        <v>352</v>
      </c>
      <c r="D467" s="168" t="s">
        <v>147</v>
      </c>
      <c r="E467" s="169"/>
      <c r="F467" s="170">
        <v>9</v>
      </c>
      <c r="G467" s="171">
        <f>ROUND(E467*F467,2)</f>
        <v>0</v>
      </c>
      <c r="H467" s="146"/>
      <c r="I467" s="146"/>
      <c r="J467" s="146"/>
      <c r="K467" s="146"/>
      <c r="L467" s="146"/>
      <c r="M467" s="146"/>
      <c r="N467" s="146"/>
      <c r="O467" s="146" t="s">
        <v>135</v>
      </c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  <c r="AD467" s="146"/>
      <c r="AE467" s="146"/>
      <c r="AF467" s="146"/>
      <c r="AG467" s="146"/>
    </row>
    <row r="468" spans="1:33" outlineLevel="2" x14ac:dyDescent="0.25">
      <c r="A468" s="153"/>
      <c r="B468" s="154"/>
      <c r="C468" s="180" t="s">
        <v>177</v>
      </c>
      <c r="D468" s="156"/>
      <c r="E468" s="157"/>
      <c r="F468" s="155"/>
      <c r="G468" s="155"/>
      <c r="H468" s="146"/>
      <c r="I468" s="146"/>
      <c r="J468" s="146"/>
      <c r="K468" s="146"/>
      <c r="L468" s="146"/>
      <c r="M468" s="146"/>
      <c r="N468" s="146"/>
      <c r="O468" s="146" t="s">
        <v>136</v>
      </c>
      <c r="P468" s="146">
        <v>0</v>
      </c>
      <c r="Q468" s="146"/>
      <c r="R468" s="146"/>
      <c r="S468" s="146"/>
      <c r="T468" s="146"/>
      <c r="U468" s="146"/>
      <c r="V468" s="146"/>
      <c r="W468" s="146"/>
      <c r="X468" s="146"/>
      <c r="Y468" s="146"/>
      <c r="Z468" s="146"/>
      <c r="AA468" s="146"/>
      <c r="AB468" s="146"/>
      <c r="AC468" s="146"/>
      <c r="AD468" s="146"/>
      <c r="AE468" s="146"/>
      <c r="AF468" s="146"/>
      <c r="AG468" s="146"/>
    </row>
    <row r="469" spans="1:33" outlineLevel="3" x14ac:dyDescent="0.25">
      <c r="A469" s="153"/>
      <c r="B469" s="154"/>
      <c r="C469" s="180"/>
      <c r="D469" s="156"/>
      <c r="E469" s="157"/>
      <c r="F469" s="155"/>
      <c r="G469" s="155"/>
      <c r="H469" s="146"/>
      <c r="I469" s="146"/>
      <c r="J469" s="146"/>
      <c r="K469" s="146"/>
      <c r="L469" s="146"/>
      <c r="M469" s="146"/>
      <c r="N469" s="146"/>
      <c r="O469" s="146" t="s">
        <v>136</v>
      </c>
      <c r="P469" s="146">
        <v>0</v>
      </c>
      <c r="Q469" s="146"/>
      <c r="R469" s="146"/>
      <c r="S469" s="146"/>
      <c r="T469" s="146"/>
      <c r="U469" s="146"/>
      <c r="V469" s="146"/>
      <c r="W469" s="146"/>
      <c r="X469" s="146"/>
      <c r="Y469" s="146"/>
      <c r="Z469" s="146"/>
      <c r="AA469" s="146"/>
      <c r="AB469" s="146"/>
      <c r="AC469" s="146"/>
      <c r="AD469" s="146"/>
      <c r="AE469" s="146"/>
      <c r="AF469" s="146"/>
      <c r="AG469" s="146"/>
    </row>
    <row r="470" spans="1:33" outlineLevel="3" x14ac:dyDescent="0.25">
      <c r="A470" s="153"/>
      <c r="B470" s="154"/>
      <c r="C470" s="180"/>
      <c r="D470" s="156"/>
      <c r="E470" s="157"/>
      <c r="F470" s="155"/>
      <c r="G470" s="155"/>
      <c r="H470" s="146"/>
      <c r="I470" s="146"/>
      <c r="J470" s="146"/>
      <c r="K470" s="146"/>
      <c r="L470" s="146"/>
      <c r="M470" s="146"/>
      <c r="N470" s="146"/>
      <c r="O470" s="146" t="s">
        <v>136</v>
      </c>
      <c r="P470" s="146">
        <v>0</v>
      </c>
      <c r="Q470" s="146"/>
      <c r="R470" s="146"/>
      <c r="S470" s="146"/>
      <c r="T470" s="146"/>
      <c r="U470" s="146"/>
      <c r="V470" s="146"/>
      <c r="W470" s="146"/>
      <c r="X470" s="146"/>
      <c r="Y470" s="146"/>
      <c r="Z470" s="146"/>
      <c r="AA470" s="146"/>
      <c r="AB470" s="146"/>
      <c r="AC470" s="146"/>
      <c r="AD470" s="146"/>
      <c r="AE470" s="146"/>
      <c r="AF470" s="146"/>
      <c r="AG470" s="146"/>
    </row>
    <row r="471" spans="1:33" outlineLevel="3" x14ac:dyDescent="0.25">
      <c r="A471" s="153"/>
      <c r="B471" s="154"/>
      <c r="C471" s="180"/>
      <c r="D471" s="156"/>
      <c r="E471" s="157"/>
      <c r="F471" s="155"/>
      <c r="G471" s="155"/>
      <c r="H471" s="146"/>
      <c r="I471" s="146"/>
      <c r="J471" s="146"/>
      <c r="K471" s="146"/>
      <c r="L471" s="146"/>
      <c r="M471" s="146"/>
      <c r="N471" s="146"/>
      <c r="O471" s="146" t="s">
        <v>136</v>
      </c>
      <c r="P471" s="146">
        <v>0</v>
      </c>
      <c r="Q471" s="146"/>
      <c r="R471" s="146"/>
      <c r="S471" s="146"/>
      <c r="T471" s="146"/>
      <c r="U471" s="146"/>
      <c r="V471" s="146"/>
      <c r="W471" s="146"/>
      <c r="X471" s="146"/>
      <c r="Y471" s="146"/>
      <c r="Z471" s="146"/>
      <c r="AA471" s="146"/>
      <c r="AB471" s="146"/>
      <c r="AC471" s="146"/>
      <c r="AD471" s="146"/>
      <c r="AE471" s="146"/>
      <c r="AF471" s="146"/>
      <c r="AG471" s="146"/>
    </row>
    <row r="472" spans="1:33" outlineLevel="3" x14ac:dyDescent="0.25">
      <c r="A472" s="153"/>
      <c r="B472" s="154"/>
      <c r="C472" s="180"/>
      <c r="D472" s="156"/>
      <c r="E472" s="157"/>
      <c r="F472" s="155"/>
      <c r="G472" s="155"/>
      <c r="H472" s="146"/>
      <c r="I472" s="146"/>
      <c r="J472" s="146"/>
      <c r="K472" s="146"/>
      <c r="L472" s="146"/>
      <c r="M472" s="146"/>
      <c r="N472" s="146"/>
      <c r="O472" s="146" t="s">
        <v>136</v>
      </c>
      <c r="P472" s="146">
        <v>0</v>
      </c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  <c r="AD472" s="146"/>
      <c r="AE472" s="146"/>
      <c r="AF472" s="146"/>
      <c r="AG472" s="146"/>
    </row>
    <row r="473" spans="1:33" outlineLevel="3" x14ac:dyDescent="0.25">
      <c r="A473" s="153"/>
      <c r="B473" s="154"/>
      <c r="C473" s="180"/>
      <c r="D473" s="156"/>
      <c r="E473" s="157"/>
      <c r="F473" s="155"/>
      <c r="G473" s="155"/>
      <c r="H473" s="146"/>
      <c r="I473" s="146"/>
      <c r="J473" s="146"/>
      <c r="K473" s="146"/>
      <c r="L473" s="146"/>
      <c r="M473" s="146"/>
      <c r="N473" s="146"/>
      <c r="O473" s="146" t="s">
        <v>136</v>
      </c>
      <c r="P473" s="146">
        <v>0</v>
      </c>
      <c r="Q473" s="146"/>
      <c r="R473" s="146"/>
      <c r="S473" s="146"/>
      <c r="T473" s="146"/>
      <c r="U473" s="146"/>
      <c r="V473" s="146"/>
      <c r="W473" s="146"/>
      <c r="X473" s="146"/>
      <c r="Y473" s="146"/>
      <c r="Z473" s="146"/>
      <c r="AA473" s="146"/>
      <c r="AB473" s="146"/>
      <c r="AC473" s="146"/>
      <c r="AD473" s="146"/>
      <c r="AE473" s="146"/>
      <c r="AF473" s="146"/>
      <c r="AG473" s="146"/>
    </row>
    <row r="474" spans="1:33" outlineLevel="3" x14ac:dyDescent="0.25">
      <c r="A474" s="153"/>
      <c r="B474" s="154"/>
      <c r="C474" s="180"/>
      <c r="D474" s="156"/>
      <c r="E474" s="157"/>
      <c r="F474" s="155"/>
      <c r="G474" s="155"/>
      <c r="H474" s="146"/>
      <c r="I474" s="146"/>
      <c r="J474" s="146"/>
      <c r="K474" s="146"/>
      <c r="L474" s="146"/>
      <c r="M474" s="146"/>
      <c r="N474" s="146"/>
      <c r="O474" s="146" t="s">
        <v>136</v>
      </c>
      <c r="P474" s="146">
        <v>0</v>
      </c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  <c r="AD474" s="146"/>
      <c r="AE474" s="146"/>
      <c r="AF474" s="146"/>
      <c r="AG474" s="146"/>
    </row>
    <row r="475" spans="1:33" outlineLevel="3" x14ac:dyDescent="0.25">
      <c r="A475" s="153"/>
      <c r="B475" s="154"/>
      <c r="C475" s="180"/>
      <c r="D475" s="156"/>
      <c r="E475" s="157"/>
      <c r="F475" s="155"/>
      <c r="G475" s="155"/>
      <c r="H475" s="146"/>
      <c r="I475" s="146"/>
      <c r="J475" s="146"/>
      <c r="K475" s="146"/>
      <c r="L475" s="146"/>
      <c r="M475" s="146"/>
      <c r="N475" s="146"/>
      <c r="O475" s="146" t="s">
        <v>136</v>
      </c>
      <c r="P475" s="146">
        <v>0</v>
      </c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</row>
    <row r="476" spans="1:33" outlineLevel="3" x14ac:dyDescent="0.25">
      <c r="A476" s="153"/>
      <c r="B476" s="154"/>
      <c r="C476" s="180"/>
      <c r="D476" s="156"/>
      <c r="E476" s="157"/>
      <c r="F476" s="155"/>
      <c r="G476" s="155"/>
      <c r="H476" s="146"/>
      <c r="I476" s="146"/>
      <c r="J476" s="146"/>
      <c r="K476" s="146"/>
      <c r="L476" s="146"/>
      <c r="M476" s="146"/>
      <c r="N476" s="146"/>
      <c r="O476" s="146" t="s">
        <v>136</v>
      </c>
      <c r="P476" s="146">
        <v>0</v>
      </c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</row>
    <row r="477" spans="1:33" outlineLevel="3" x14ac:dyDescent="0.25">
      <c r="A477" s="153"/>
      <c r="B477" s="154"/>
      <c r="C477" s="180"/>
      <c r="D477" s="156"/>
      <c r="E477" s="157"/>
      <c r="F477" s="155"/>
      <c r="G477" s="155"/>
      <c r="H477" s="146"/>
      <c r="I477" s="146"/>
      <c r="J477" s="146"/>
      <c r="K477" s="146"/>
      <c r="L477" s="146"/>
      <c r="M477" s="146"/>
      <c r="N477" s="146"/>
      <c r="O477" s="146" t="s">
        <v>136</v>
      </c>
      <c r="P477" s="146">
        <v>0</v>
      </c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</row>
    <row r="478" spans="1:33" outlineLevel="3" x14ac:dyDescent="0.25">
      <c r="A478" s="153"/>
      <c r="B478" s="154"/>
      <c r="C478" s="181" t="s">
        <v>154</v>
      </c>
      <c r="D478" s="158"/>
      <c r="E478" s="159"/>
      <c r="F478" s="155"/>
      <c r="G478" s="155"/>
      <c r="H478" s="146"/>
      <c r="I478" s="146"/>
      <c r="J478" s="146"/>
      <c r="K478" s="146"/>
      <c r="L478" s="146"/>
      <c r="M478" s="146"/>
      <c r="N478" s="146"/>
      <c r="O478" s="146" t="s">
        <v>136</v>
      </c>
      <c r="P478" s="146">
        <v>1</v>
      </c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</row>
    <row r="479" spans="1:33" outlineLevel="3" x14ac:dyDescent="0.25">
      <c r="A479" s="153"/>
      <c r="B479" s="154"/>
      <c r="C479" s="180" t="s">
        <v>178</v>
      </c>
      <c r="D479" s="156"/>
      <c r="E479" s="157"/>
      <c r="F479" s="155"/>
      <c r="G479" s="155"/>
      <c r="H479" s="146"/>
      <c r="I479" s="146"/>
      <c r="J479" s="146"/>
      <c r="K479" s="146"/>
      <c r="L479" s="146"/>
      <c r="M479" s="146"/>
      <c r="N479" s="146"/>
      <c r="O479" s="146" t="s">
        <v>136</v>
      </c>
      <c r="P479" s="146">
        <v>0</v>
      </c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</row>
    <row r="480" spans="1:33" outlineLevel="3" x14ac:dyDescent="0.25">
      <c r="A480" s="153"/>
      <c r="B480" s="154"/>
      <c r="C480" s="180"/>
      <c r="D480" s="156"/>
      <c r="E480" s="157"/>
      <c r="F480" s="155"/>
      <c r="G480" s="155"/>
      <c r="H480" s="146"/>
      <c r="I480" s="146"/>
      <c r="J480" s="146"/>
      <c r="K480" s="146"/>
      <c r="L480" s="146"/>
      <c r="M480" s="146"/>
      <c r="N480" s="146"/>
      <c r="O480" s="146" t="s">
        <v>136</v>
      </c>
      <c r="P480" s="146">
        <v>0</v>
      </c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</row>
    <row r="481" spans="1:33" outlineLevel="3" x14ac:dyDescent="0.25">
      <c r="A481" s="153"/>
      <c r="B481" s="154"/>
      <c r="C481" s="180"/>
      <c r="D481" s="156"/>
      <c r="E481" s="157"/>
      <c r="F481" s="155"/>
      <c r="G481" s="155"/>
      <c r="H481" s="146"/>
      <c r="I481" s="146"/>
      <c r="J481" s="146"/>
      <c r="K481" s="146"/>
      <c r="L481" s="146"/>
      <c r="M481" s="146"/>
      <c r="N481" s="146"/>
      <c r="O481" s="146" t="s">
        <v>136</v>
      </c>
      <c r="P481" s="146">
        <v>0</v>
      </c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</row>
    <row r="482" spans="1:33" outlineLevel="3" x14ac:dyDescent="0.25">
      <c r="A482" s="153"/>
      <c r="B482" s="154"/>
      <c r="C482" s="180"/>
      <c r="D482" s="156"/>
      <c r="E482" s="157"/>
      <c r="F482" s="155"/>
      <c r="G482" s="155"/>
      <c r="H482" s="146"/>
      <c r="I482" s="146"/>
      <c r="J482" s="146"/>
      <c r="K482" s="146"/>
      <c r="L482" s="146"/>
      <c r="M482" s="146"/>
      <c r="N482" s="146"/>
      <c r="O482" s="146" t="s">
        <v>136</v>
      </c>
      <c r="P482" s="146">
        <v>0</v>
      </c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</row>
    <row r="483" spans="1:33" outlineLevel="3" x14ac:dyDescent="0.25">
      <c r="A483" s="153"/>
      <c r="B483" s="154"/>
      <c r="C483" s="181" t="s">
        <v>154</v>
      </c>
      <c r="D483" s="158"/>
      <c r="E483" s="159"/>
      <c r="F483" s="155"/>
      <c r="G483" s="155"/>
      <c r="H483" s="146"/>
      <c r="I483" s="146"/>
      <c r="J483" s="146"/>
      <c r="K483" s="146"/>
      <c r="L483" s="146"/>
      <c r="M483" s="146"/>
      <c r="N483" s="146"/>
      <c r="O483" s="146" t="s">
        <v>136</v>
      </c>
      <c r="P483" s="146">
        <v>1</v>
      </c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</row>
    <row r="484" spans="1:33" ht="20.399999999999999" outlineLevel="1" x14ac:dyDescent="0.25">
      <c r="A484" s="166">
        <v>83</v>
      </c>
      <c r="B484" s="167" t="s">
        <v>353</v>
      </c>
      <c r="C484" s="179" t="s">
        <v>354</v>
      </c>
      <c r="D484" s="168" t="s">
        <v>147</v>
      </c>
      <c r="E484" s="169"/>
      <c r="F484" s="170">
        <v>53.2</v>
      </c>
      <c r="G484" s="171">
        <f>ROUND(E484*F484,2)</f>
        <v>0</v>
      </c>
      <c r="H484" s="146"/>
      <c r="I484" s="146"/>
      <c r="J484" s="146"/>
      <c r="K484" s="146"/>
      <c r="L484" s="146"/>
      <c r="M484" s="146"/>
      <c r="N484" s="146"/>
      <c r="O484" s="146" t="s">
        <v>135</v>
      </c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  <c r="AD484" s="146"/>
      <c r="AE484" s="146"/>
      <c r="AF484" s="146"/>
      <c r="AG484" s="146"/>
    </row>
    <row r="485" spans="1:33" outlineLevel="2" x14ac:dyDescent="0.25">
      <c r="A485" s="153"/>
      <c r="B485" s="154"/>
      <c r="C485" s="180" t="s">
        <v>177</v>
      </c>
      <c r="D485" s="156"/>
      <c r="E485" s="157"/>
      <c r="F485" s="155"/>
      <c r="G485" s="155"/>
      <c r="H485" s="146"/>
      <c r="I485" s="146"/>
      <c r="J485" s="146"/>
      <c r="K485" s="146"/>
      <c r="L485" s="146"/>
      <c r="M485" s="146"/>
      <c r="N485" s="146"/>
      <c r="O485" s="146" t="s">
        <v>136</v>
      </c>
      <c r="P485" s="146">
        <v>0</v>
      </c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  <c r="AD485" s="146"/>
      <c r="AE485" s="146"/>
      <c r="AF485" s="146"/>
      <c r="AG485" s="146"/>
    </row>
    <row r="486" spans="1:33" outlineLevel="3" x14ac:dyDescent="0.25">
      <c r="A486" s="153"/>
      <c r="B486" s="154"/>
      <c r="C486" s="180"/>
      <c r="D486" s="156"/>
      <c r="E486" s="157"/>
      <c r="F486" s="155"/>
      <c r="G486" s="155"/>
      <c r="H486" s="146"/>
      <c r="I486" s="146"/>
      <c r="J486" s="146"/>
      <c r="K486" s="146"/>
      <c r="L486" s="146"/>
      <c r="M486" s="146"/>
      <c r="N486" s="146"/>
      <c r="O486" s="146" t="s">
        <v>136</v>
      </c>
      <c r="P486" s="146">
        <v>0</v>
      </c>
      <c r="Q486" s="146"/>
      <c r="R486" s="146"/>
      <c r="S486" s="146"/>
      <c r="T486" s="146"/>
      <c r="U486" s="146"/>
      <c r="V486" s="146"/>
      <c r="W486" s="146"/>
      <c r="X486" s="146"/>
      <c r="Y486" s="146"/>
      <c r="Z486" s="146"/>
      <c r="AA486" s="146"/>
      <c r="AB486" s="146"/>
      <c r="AC486" s="146"/>
      <c r="AD486" s="146"/>
      <c r="AE486" s="146"/>
      <c r="AF486" s="146"/>
      <c r="AG486" s="146"/>
    </row>
    <row r="487" spans="1:33" outlineLevel="3" x14ac:dyDescent="0.25">
      <c r="A487" s="153"/>
      <c r="B487" s="154"/>
      <c r="C487" s="180"/>
      <c r="D487" s="156"/>
      <c r="E487" s="157"/>
      <c r="F487" s="155"/>
      <c r="G487" s="155"/>
      <c r="H487" s="146"/>
      <c r="I487" s="146"/>
      <c r="J487" s="146"/>
      <c r="K487" s="146"/>
      <c r="L487" s="146"/>
      <c r="M487" s="146"/>
      <c r="N487" s="146"/>
      <c r="O487" s="146" t="s">
        <v>136</v>
      </c>
      <c r="P487" s="146">
        <v>0</v>
      </c>
      <c r="Q487" s="146"/>
      <c r="R487" s="146"/>
      <c r="S487" s="146"/>
      <c r="T487" s="146"/>
      <c r="U487" s="146"/>
      <c r="V487" s="146"/>
      <c r="W487" s="146"/>
      <c r="X487" s="146"/>
      <c r="Y487" s="146"/>
      <c r="Z487" s="146"/>
      <c r="AA487" s="146"/>
      <c r="AB487" s="146"/>
      <c r="AC487" s="146"/>
      <c r="AD487" s="146"/>
      <c r="AE487" s="146"/>
      <c r="AF487" s="146"/>
      <c r="AG487" s="146"/>
    </row>
    <row r="488" spans="1:33" outlineLevel="3" x14ac:dyDescent="0.25">
      <c r="A488" s="153"/>
      <c r="B488" s="154"/>
      <c r="C488" s="180"/>
      <c r="D488" s="156"/>
      <c r="E488" s="157"/>
      <c r="F488" s="155"/>
      <c r="G488" s="155"/>
      <c r="H488" s="146"/>
      <c r="I488" s="146"/>
      <c r="J488" s="146"/>
      <c r="K488" s="146"/>
      <c r="L488" s="146"/>
      <c r="M488" s="146"/>
      <c r="N488" s="146"/>
      <c r="O488" s="146" t="s">
        <v>136</v>
      </c>
      <c r="P488" s="146">
        <v>0</v>
      </c>
      <c r="Q488" s="146"/>
      <c r="R488" s="146"/>
      <c r="S488" s="146"/>
      <c r="T488" s="146"/>
      <c r="U488" s="146"/>
      <c r="V488" s="146"/>
      <c r="W488" s="146"/>
      <c r="X488" s="146"/>
      <c r="Y488" s="146"/>
      <c r="Z488" s="146"/>
      <c r="AA488" s="146"/>
      <c r="AB488" s="146"/>
      <c r="AC488" s="146"/>
      <c r="AD488" s="146"/>
      <c r="AE488" s="146"/>
      <c r="AF488" s="146"/>
      <c r="AG488" s="146"/>
    </row>
    <row r="489" spans="1:33" outlineLevel="3" x14ac:dyDescent="0.25">
      <c r="A489" s="153"/>
      <c r="B489" s="154"/>
      <c r="C489" s="180"/>
      <c r="D489" s="156"/>
      <c r="E489" s="157"/>
      <c r="F489" s="155"/>
      <c r="G489" s="155"/>
      <c r="H489" s="146"/>
      <c r="I489" s="146"/>
      <c r="J489" s="146"/>
      <c r="K489" s="146"/>
      <c r="L489" s="146"/>
      <c r="M489" s="146"/>
      <c r="N489" s="146"/>
      <c r="O489" s="146" t="s">
        <v>136</v>
      </c>
      <c r="P489" s="146">
        <v>0</v>
      </c>
      <c r="Q489" s="146"/>
      <c r="R489" s="146"/>
      <c r="S489" s="146"/>
      <c r="T489" s="146"/>
      <c r="U489" s="146"/>
      <c r="V489" s="146"/>
      <c r="W489" s="146"/>
      <c r="X489" s="146"/>
      <c r="Y489" s="146"/>
      <c r="Z489" s="146"/>
      <c r="AA489" s="146"/>
      <c r="AB489" s="146"/>
      <c r="AC489" s="146"/>
      <c r="AD489" s="146"/>
      <c r="AE489" s="146"/>
      <c r="AF489" s="146"/>
      <c r="AG489" s="146"/>
    </row>
    <row r="490" spans="1:33" outlineLevel="3" x14ac:dyDescent="0.25">
      <c r="A490" s="153"/>
      <c r="B490" s="154"/>
      <c r="C490" s="180"/>
      <c r="D490" s="156"/>
      <c r="E490" s="157"/>
      <c r="F490" s="155"/>
      <c r="G490" s="155"/>
      <c r="H490" s="146"/>
      <c r="I490" s="146"/>
      <c r="J490" s="146"/>
      <c r="K490" s="146"/>
      <c r="L490" s="146"/>
      <c r="M490" s="146"/>
      <c r="N490" s="146"/>
      <c r="O490" s="146" t="s">
        <v>136</v>
      </c>
      <c r="P490" s="146">
        <v>0</v>
      </c>
      <c r="Q490" s="146"/>
      <c r="R490" s="146"/>
      <c r="S490" s="146"/>
      <c r="T490" s="146"/>
      <c r="U490" s="146"/>
      <c r="V490" s="146"/>
      <c r="W490" s="146"/>
      <c r="X490" s="146"/>
      <c r="Y490" s="146"/>
      <c r="Z490" s="146"/>
      <c r="AA490" s="146"/>
      <c r="AB490" s="146"/>
      <c r="AC490" s="146"/>
      <c r="AD490" s="146"/>
      <c r="AE490" s="146"/>
      <c r="AF490" s="146"/>
      <c r="AG490" s="146"/>
    </row>
    <row r="491" spans="1:33" outlineLevel="3" x14ac:dyDescent="0.25">
      <c r="A491" s="153"/>
      <c r="B491" s="154"/>
      <c r="C491" s="180"/>
      <c r="D491" s="156"/>
      <c r="E491" s="157"/>
      <c r="F491" s="155"/>
      <c r="G491" s="155"/>
      <c r="H491" s="146"/>
      <c r="I491" s="146"/>
      <c r="J491" s="146"/>
      <c r="K491" s="146"/>
      <c r="L491" s="146"/>
      <c r="M491" s="146"/>
      <c r="N491" s="146"/>
      <c r="O491" s="146" t="s">
        <v>136</v>
      </c>
      <c r="P491" s="146">
        <v>0</v>
      </c>
      <c r="Q491" s="146"/>
      <c r="R491" s="146"/>
      <c r="S491" s="146"/>
      <c r="T491" s="146"/>
      <c r="U491" s="146"/>
      <c r="V491" s="146"/>
      <c r="W491" s="146"/>
      <c r="X491" s="146"/>
      <c r="Y491" s="146"/>
      <c r="Z491" s="146"/>
      <c r="AA491" s="146"/>
      <c r="AB491" s="146"/>
      <c r="AC491" s="146"/>
      <c r="AD491" s="146"/>
      <c r="AE491" s="146"/>
      <c r="AF491" s="146"/>
      <c r="AG491" s="146"/>
    </row>
    <row r="492" spans="1:33" outlineLevel="3" x14ac:dyDescent="0.25">
      <c r="A492" s="153"/>
      <c r="B492" s="154"/>
      <c r="C492" s="180"/>
      <c r="D492" s="156"/>
      <c r="E492" s="157"/>
      <c r="F492" s="155"/>
      <c r="G492" s="155"/>
      <c r="H492" s="146"/>
      <c r="I492" s="146"/>
      <c r="J492" s="146"/>
      <c r="K492" s="146"/>
      <c r="L492" s="146"/>
      <c r="M492" s="146"/>
      <c r="N492" s="146"/>
      <c r="O492" s="146" t="s">
        <v>136</v>
      </c>
      <c r="P492" s="146">
        <v>0</v>
      </c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  <c r="AD492" s="146"/>
      <c r="AE492" s="146"/>
      <c r="AF492" s="146"/>
      <c r="AG492" s="146"/>
    </row>
    <row r="493" spans="1:33" outlineLevel="3" x14ac:dyDescent="0.25">
      <c r="A493" s="153"/>
      <c r="B493" s="154"/>
      <c r="C493" s="180"/>
      <c r="D493" s="156"/>
      <c r="E493" s="157"/>
      <c r="F493" s="155"/>
      <c r="G493" s="155"/>
      <c r="H493" s="146"/>
      <c r="I493" s="146"/>
      <c r="J493" s="146"/>
      <c r="K493" s="146"/>
      <c r="L493" s="146"/>
      <c r="M493" s="146"/>
      <c r="N493" s="146"/>
      <c r="O493" s="146" t="s">
        <v>136</v>
      </c>
      <c r="P493" s="146">
        <v>0</v>
      </c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  <c r="AD493" s="146"/>
      <c r="AE493" s="146"/>
      <c r="AF493" s="146"/>
      <c r="AG493" s="146"/>
    </row>
    <row r="494" spans="1:33" outlineLevel="3" x14ac:dyDescent="0.25">
      <c r="A494" s="153"/>
      <c r="B494" s="154"/>
      <c r="C494" s="180"/>
      <c r="D494" s="156"/>
      <c r="E494" s="157"/>
      <c r="F494" s="155"/>
      <c r="G494" s="155"/>
      <c r="H494" s="146"/>
      <c r="I494" s="146"/>
      <c r="J494" s="146"/>
      <c r="K494" s="146"/>
      <c r="L494" s="146"/>
      <c r="M494" s="146"/>
      <c r="N494" s="146"/>
      <c r="O494" s="146" t="s">
        <v>136</v>
      </c>
      <c r="P494" s="146">
        <v>0</v>
      </c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  <c r="AD494" s="146"/>
      <c r="AE494" s="146"/>
      <c r="AF494" s="146"/>
      <c r="AG494" s="146"/>
    </row>
    <row r="495" spans="1:33" outlineLevel="3" x14ac:dyDescent="0.25">
      <c r="A495" s="153"/>
      <c r="B495" s="154"/>
      <c r="C495" s="181" t="s">
        <v>154</v>
      </c>
      <c r="D495" s="158"/>
      <c r="E495" s="159"/>
      <c r="F495" s="155"/>
      <c r="G495" s="155"/>
      <c r="H495" s="146"/>
      <c r="I495" s="146"/>
      <c r="J495" s="146"/>
      <c r="K495" s="146"/>
      <c r="L495" s="146"/>
      <c r="M495" s="146"/>
      <c r="N495" s="146"/>
      <c r="O495" s="146" t="s">
        <v>136</v>
      </c>
      <c r="P495" s="146">
        <v>1</v>
      </c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  <c r="AD495" s="146"/>
      <c r="AE495" s="146"/>
      <c r="AF495" s="146"/>
      <c r="AG495" s="146"/>
    </row>
    <row r="496" spans="1:33" outlineLevel="3" x14ac:dyDescent="0.25">
      <c r="A496" s="153"/>
      <c r="B496" s="154"/>
      <c r="C496" s="180" t="s">
        <v>178</v>
      </c>
      <c r="D496" s="156"/>
      <c r="E496" s="157"/>
      <c r="F496" s="155"/>
      <c r="G496" s="155"/>
      <c r="H496" s="146"/>
      <c r="I496" s="146"/>
      <c r="J496" s="146"/>
      <c r="K496" s="146"/>
      <c r="L496" s="146"/>
      <c r="M496" s="146"/>
      <c r="N496" s="146"/>
      <c r="O496" s="146" t="s">
        <v>136</v>
      </c>
      <c r="P496" s="146">
        <v>0</v>
      </c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  <c r="AD496" s="146"/>
      <c r="AE496" s="146"/>
      <c r="AF496" s="146"/>
      <c r="AG496" s="146"/>
    </row>
    <row r="497" spans="1:33" outlineLevel="3" x14ac:dyDescent="0.25">
      <c r="A497" s="153"/>
      <c r="B497" s="154"/>
      <c r="C497" s="180"/>
      <c r="D497" s="156"/>
      <c r="E497" s="157"/>
      <c r="F497" s="155"/>
      <c r="G497" s="155"/>
      <c r="H497" s="146"/>
      <c r="I497" s="146"/>
      <c r="J497" s="146"/>
      <c r="K497" s="146"/>
      <c r="L497" s="146"/>
      <c r="M497" s="146"/>
      <c r="N497" s="146"/>
      <c r="O497" s="146" t="s">
        <v>136</v>
      </c>
      <c r="P497" s="146">
        <v>0</v>
      </c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  <c r="AD497" s="146"/>
      <c r="AE497" s="146"/>
      <c r="AF497" s="146"/>
      <c r="AG497" s="146"/>
    </row>
    <row r="498" spans="1:33" outlineLevel="3" x14ac:dyDescent="0.25">
      <c r="A498" s="153"/>
      <c r="B498" s="154"/>
      <c r="C498" s="180"/>
      <c r="D498" s="156"/>
      <c r="E498" s="157"/>
      <c r="F498" s="155"/>
      <c r="G498" s="155"/>
      <c r="H498" s="146"/>
      <c r="I498" s="146"/>
      <c r="J498" s="146"/>
      <c r="K498" s="146"/>
      <c r="L498" s="146"/>
      <c r="M498" s="146"/>
      <c r="N498" s="146"/>
      <c r="O498" s="146" t="s">
        <v>136</v>
      </c>
      <c r="P498" s="146">
        <v>0</v>
      </c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  <c r="AD498" s="146"/>
      <c r="AE498" s="146"/>
      <c r="AF498" s="146"/>
      <c r="AG498" s="146"/>
    </row>
    <row r="499" spans="1:33" outlineLevel="3" x14ac:dyDescent="0.25">
      <c r="A499" s="153"/>
      <c r="B499" s="154"/>
      <c r="C499" s="180"/>
      <c r="D499" s="156"/>
      <c r="E499" s="157"/>
      <c r="F499" s="155"/>
      <c r="G499" s="155"/>
      <c r="H499" s="146"/>
      <c r="I499" s="146"/>
      <c r="J499" s="146"/>
      <c r="K499" s="146"/>
      <c r="L499" s="146"/>
      <c r="M499" s="146"/>
      <c r="N499" s="146"/>
      <c r="O499" s="146" t="s">
        <v>136</v>
      </c>
      <c r="P499" s="146">
        <v>0</v>
      </c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  <c r="AD499" s="146"/>
      <c r="AE499" s="146"/>
      <c r="AF499" s="146"/>
      <c r="AG499" s="146"/>
    </row>
    <row r="500" spans="1:33" outlineLevel="3" x14ac:dyDescent="0.25">
      <c r="A500" s="153"/>
      <c r="B500" s="154"/>
      <c r="C500" s="181" t="s">
        <v>154</v>
      </c>
      <c r="D500" s="158"/>
      <c r="E500" s="159"/>
      <c r="F500" s="155"/>
      <c r="G500" s="155"/>
      <c r="H500" s="146"/>
      <c r="I500" s="146"/>
      <c r="J500" s="146"/>
      <c r="K500" s="146"/>
      <c r="L500" s="146"/>
      <c r="M500" s="146"/>
      <c r="N500" s="146"/>
      <c r="O500" s="146" t="s">
        <v>136</v>
      </c>
      <c r="P500" s="146">
        <v>1</v>
      </c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  <c r="AD500" s="146"/>
      <c r="AE500" s="146"/>
      <c r="AF500" s="146"/>
      <c r="AG500" s="146"/>
    </row>
    <row r="501" spans="1:33" outlineLevel="1" x14ac:dyDescent="0.25">
      <c r="A501" s="166">
        <v>84</v>
      </c>
      <c r="B501" s="167" t="s">
        <v>355</v>
      </c>
      <c r="C501" s="179" t="s">
        <v>356</v>
      </c>
      <c r="D501" s="168" t="s">
        <v>147</v>
      </c>
      <c r="E501" s="169"/>
      <c r="F501" s="170">
        <v>83.8</v>
      </c>
      <c r="G501" s="171">
        <f>ROUND(E501*F501,2)</f>
        <v>0</v>
      </c>
      <c r="H501" s="146"/>
      <c r="I501" s="146"/>
      <c r="J501" s="146"/>
      <c r="K501" s="146"/>
      <c r="L501" s="146"/>
      <c r="M501" s="146"/>
      <c r="N501" s="146"/>
      <c r="O501" s="146" t="s">
        <v>135</v>
      </c>
      <c r="P501" s="146"/>
      <c r="Q501" s="146"/>
      <c r="R501" s="146"/>
      <c r="S501" s="146"/>
      <c r="T501" s="146"/>
      <c r="U501" s="146"/>
      <c r="V501" s="146"/>
      <c r="W501" s="146"/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</row>
    <row r="502" spans="1:33" outlineLevel="2" x14ac:dyDescent="0.25">
      <c r="A502" s="153"/>
      <c r="B502" s="154"/>
      <c r="C502" s="180" t="s">
        <v>177</v>
      </c>
      <c r="D502" s="156"/>
      <c r="E502" s="157"/>
      <c r="F502" s="155"/>
      <c r="G502" s="155"/>
      <c r="H502" s="146"/>
      <c r="I502" s="146"/>
      <c r="J502" s="146"/>
      <c r="K502" s="146"/>
      <c r="L502" s="146"/>
      <c r="M502" s="146"/>
      <c r="N502" s="146"/>
      <c r="O502" s="146" t="s">
        <v>136</v>
      </c>
      <c r="P502" s="146">
        <v>0</v>
      </c>
      <c r="Q502" s="146"/>
      <c r="R502" s="146"/>
      <c r="S502" s="146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  <c r="AD502" s="146"/>
      <c r="AE502" s="146"/>
      <c r="AF502" s="146"/>
      <c r="AG502" s="146"/>
    </row>
    <row r="503" spans="1:33" outlineLevel="3" x14ac:dyDescent="0.25">
      <c r="A503" s="153"/>
      <c r="B503" s="154"/>
      <c r="C503" s="180"/>
      <c r="D503" s="156"/>
      <c r="E503" s="157"/>
      <c r="F503" s="155"/>
      <c r="G503" s="155"/>
      <c r="H503" s="146"/>
      <c r="I503" s="146"/>
      <c r="J503" s="146"/>
      <c r="K503" s="146"/>
      <c r="L503" s="146"/>
      <c r="M503" s="146"/>
      <c r="N503" s="146"/>
      <c r="O503" s="146" t="s">
        <v>136</v>
      </c>
      <c r="P503" s="146">
        <v>0</v>
      </c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  <c r="AD503" s="146"/>
      <c r="AE503" s="146"/>
      <c r="AF503" s="146"/>
      <c r="AG503" s="146"/>
    </row>
    <row r="504" spans="1:33" outlineLevel="3" x14ac:dyDescent="0.25">
      <c r="A504" s="153"/>
      <c r="B504" s="154"/>
      <c r="C504" s="180"/>
      <c r="D504" s="156"/>
      <c r="E504" s="157"/>
      <c r="F504" s="155"/>
      <c r="G504" s="155"/>
      <c r="H504" s="146"/>
      <c r="I504" s="146"/>
      <c r="J504" s="146"/>
      <c r="K504" s="146"/>
      <c r="L504" s="146"/>
      <c r="M504" s="146"/>
      <c r="N504" s="146"/>
      <c r="O504" s="146" t="s">
        <v>136</v>
      </c>
      <c r="P504" s="146">
        <v>0</v>
      </c>
      <c r="Q504" s="146"/>
      <c r="R504" s="146"/>
      <c r="S504" s="146"/>
      <c r="T504" s="146"/>
      <c r="U504" s="146"/>
      <c r="V504" s="146"/>
      <c r="W504" s="146"/>
      <c r="X504" s="146"/>
      <c r="Y504" s="146"/>
      <c r="Z504" s="146"/>
      <c r="AA504" s="146"/>
      <c r="AB504" s="146"/>
      <c r="AC504" s="146"/>
      <c r="AD504" s="146"/>
      <c r="AE504" s="146"/>
      <c r="AF504" s="146"/>
      <c r="AG504" s="146"/>
    </row>
    <row r="505" spans="1:33" outlineLevel="3" x14ac:dyDescent="0.25">
      <c r="A505" s="153"/>
      <c r="B505" s="154"/>
      <c r="C505" s="180"/>
      <c r="D505" s="156"/>
      <c r="E505" s="157"/>
      <c r="F505" s="155"/>
      <c r="G505" s="155"/>
      <c r="H505" s="146"/>
      <c r="I505" s="146"/>
      <c r="J505" s="146"/>
      <c r="K505" s="146"/>
      <c r="L505" s="146"/>
      <c r="M505" s="146"/>
      <c r="N505" s="146"/>
      <c r="O505" s="146" t="s">
        <v>136</v>
      </c>
      <c r="P505" s="146">
        <v>0</v>
      </c>
      <c r="Q505" s="146"/>
      <c r="R505" s="146"/>
      <c r="S505" s="146"/>
      <c r="T505" s="146"/>
      <c r="U505" s="146"/>
      <c r="V505" s="146"/>
      <c r="W505" s="146"/>
      <c r="X505" s="146"/>
      <c r="Y505" s="146"/>
      <c r="Z505" s="146"/>
      <c r="AA505" s="146"/>
      <c r="AB505" s="146"/>
      <c r="AC505" s="146"/>
      <c r="AD505" s="146"/>
      <c r="AE505" s="146"/>
      <c r="AF505" s="146"/>
      <c r="AG505" s="146"/>
    </row>
    <row r="506" spans="1:33" outlineLevel="3" x14ac:dyDescent="0.25">
      <c r="A506" s="153"/>
      <c r="B506" s="154"/>
      <c r="C506" s="180"/>
      <c r="D506" s="156"/>
      <c r="E506" s="157"/>
      <c r="F506" s="155"/>
      <c r="G506" s="155"/>
      <c r="H506" s="146"/>
      <c r="I506" s="146"/>
      <c r="J506" s="146"/>
      <c r="K506" s="146"/>
      <c r="L506" s="146"/>
      <c r="M506" s="146"/>
      <c r="N506" s="146"/>
      <c r="O506" s="146" t="s">
        <v>136</v>
      </c>
      <c r="P506" s="146">
        <v>0</v>
      </c>
      <c r="Q506" s="146"/>
      <c r="R506" s="146"/>
      <c r="S506" s="146"/>
      <c r="T506" s="146"/>
      <c r="U506" s="146"/>
      <c r="V506" s="146"/>
      <c r="W506" s="146"/>
      <c r="X506" s="146"/>
      <c r="Y506" s="146"/>
      <c r="Z506" s="146"/>
      <c r="AA506" s="146"/>
      <c r="AB506" s="146"/>
      <c r="AC506" s="146"/>
      <c r="AD506" s="146"/>
      <c r="AE506" s="146"/>
      <c r="AF506" s="146"/>
      <c r="AG506" s="146"/>
    </row>
    <row r="507" spans="1:33" outlineLevel="3" x14ac:dyDescent="0.25">
      <c r="A507" s="153"/>
      <c r="B507" s="154"/>
      <c r="C507" s="180"/>
      <c r="D507" s="156"/>
      <c r="E507" s="157"/>
      <c r="F507" s="155"/>
      <c r="G507" s="155"/>
      <c r="H507" s="146"/>
      <c r="I507" s="146"/>
      <c r="J507" s="146"/>
      <c r="K507" s="146"/>
      <c r="L507" s="146"/>
      <c r="M507" s="146"/>
      <c r="N507" s="146"/>
      <c r="O507" s="146" t="s">
        <v>136</v>
      </c>
      <c r="P507" s="146">
        <v>0</v>
      </c>
      <c r="Q507" s="146"/>
      <c r="R507" s="146"/>
      <c r="S507" s="146"/>
      <c r="T507" s="146"/>
      <c r="U507" s="146"/>
      <c r="V507" s="146"/>
      <c r="W507" s="146"/>
      <c r="X507" s="146"/>
      <c r="Y507" s="146"/>
      <c r="Z507" s="146"/>
      <c r="AA507" s="146"/>
      <c r="AB507" s="146"/>
      <c r="AC507" s="146"/>
      <c r="AD507" s="146"/>
      <c r="AE507" s="146"/>
      <c r="AF507" s="146"/>
      <c r="AG507" s="146"/>
    </row>
    <row r="508" spans="1:33" outlineLevel="3" x14ac:dyDescent="0.25">
      <c r="A508" s="153"/>
      <c r="B508" s="154"/>
      <c r="C508" s="180"/>
      <c r="D508" s="156"/>
      <c r="E508" s="157"/>
      <c r="F508" s="155"/>
      <c r="G508" s="155"/>
      <c r="H508" s="146"/>
      <c r="I508" s="146"/>
      <c r="J508" s="146"/>
      <c r="K508" s="146"/>
      <c r="L508" s="146"/>
      <c r="M508" s="146"/>
      <c r="N508" s="146"/>
      <c r="O508" s="146" t="s">
        <v>136</v>
      </c>
      <c r="P508" s="146">
        <v>0</v>
      </c>
      <c r="Q508" s="146"/>
      <c r="R508" s="146"/>
      <c r="S508" s="146"/>
      <c r="T508" s="146"/>
      <c r="U508" s="146"/>
      <c r="V508" s="146"/>
      <c r="W508" s="146"/>
      <c r="X508" s="146"/>
      <c r="Y508" s="146"/>
      <c r="Z508" s="146"/>
      <c r="AA508" s="146"/>
      <c r="AB508" s="146"/>
      <c r="AC508" s="146"/>
      <c r="AD508" s="146"/>
      <c r="AE508" s="146"/>
      <c r="AF508" s="146"/>
      <c r="AG508" s="146"/>
    </row>
    <row r="509" spans="1:33" outlineLevel="3" x14ac:dyDescent="0.25">
      <c r="A509" s="153"/>
      <c r="B509" s="154"/>
      <c r="C509" s="180"/>
      <c r="D509" s="156"/>
      <c r="E509" s="157"/>
      <c r="F509" s="155"/>
      <c r="G509" s="155"/>
      <c r="H509" s="146"/>
      <c r="I509" s="146"/>
      <c r="J509" s="146"/>
      <c r="K509" s="146"/>
      <c r="L509" s="146"/>
      <c r="M509" s="146"/>
      <c r="N509" s="146"/>
      <c r="O509" s="146" t="s">
        <v>136</v>
      </c>
      <c r="P509" s="146">
        <v>0</v>
      </c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  <c r="AA509" s="146"/>
      <c r="AB509" s="146"/>
      <c r="AC509" s="146"/>
      <c r="AD509" s="146"/>
      <c r="AE509" s="146"/>
      <c r="AF509" s="146"/>
      <c r="AG509" s="146"/>
    </row>
    <row r="510" spans="1:33" outlineLevel="3" x14ac:dyDescent="0.25">
      <c r="A510" s="153"/>
      <c r="B510" s="154"/>
      <c r="C510" s="180"/>
      <c r="D510" s="156"/>
      <c r="E510" s="157"/>
      <c r="F510" s="155"/>
      <c r="G510" s="155"/>
      <c r="H510" s="146"/>
      <c r="I510" s="146"/>
      <c r="J510" s="146"/>
      <c r="K510" s="146"/>
      <c r="L510" s="146"/>
      <c r="M510" s="146"/>
      <c r="N510" s="146"/>
      <c r="O510" s="146" t="s">
        <v>136</v>
      </c>
      <c r="P510" s="146">
        <v>0</v>
      </c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  <c r="AD510" s="146"/>
      <c r="AE510" s="146"/>
      <c r="AF510" s="146"/>
      <c r="AG510" s="146"/>
    </row>
    <row r="511" spans="1:33" outlineLevel="3" x14ac:dyDescent="0.25">
      <c r="A511" s="153"/>
      <c r="B511" s="154"/>
      <c r="C511" s="180"/>
      <c r="D511" s="156"/>
      <c r="E511" s="157"/>
      <c r="F511" s="155"/>
      <c r="G511" s="155"/>
      <c r="H511" s="146"/>
      <c r="I511" s="146"/>
      <c r="J511" s="146"/>
      <c r="K511" s="146"/>
      <c r="L511" s="146"/>
      <c r="M511" s="146"/>
      <c r="N511" s="146"/>
      <c r="O511" s="146" t="s">
        <v>136</v>
      </c>
      <c r="P511" s="146">
        <v>0</v>
      </c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  <c r="AD511" s="146"/>
      <c r="AE511" s="146"/>
      <c r="AF511" s="146"/>
      <c r="AG511" s="146"/>
    </row>
    <row r="512" spans="1:33" outlineLevel="3" x14ac:dyDescent="0.25">
      <c r="A512" s="153"/>
      <c r="B512" s="154"/>
      <c r="C512" s="181" t="s">
        <v>154</v>
      </c>
      <c r="D512" s="158"/>
      <c r="E512" s="159"/>
      <c r="F512" s="155"/>
      <c r="G512" s="155"/>
      <c r="H512" s="146"/>
      <c r="I512" s="146"/>
      <c r="J512" s="146"/>
      <c r="K512" s="146"/>
      <c r="L512" s="146"/>
      <c r="M512" s="146"/>
      <c r="N512" s="146"/>
      <c r="O512" s="146" t="s">
        <v>136</v>
      </c>
      <c r="P512" s="146">
        <v>1</v>
      </c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6"/>
      <c r="AE512" s="146"/>
      <c r="AF512" s="146"/>
      <c r="AG512" s="146"/>
    </row>
    <row r="513" spans="1:33" outlineLevel="3" x14ac:dyDescent="0.25">
      <c r="A513" s="153"/>
      <c r="B513" s="154"/>
      <c r="C513" s="180" t="s">
        <v>178</v>
      </c>
      <c r="D513" s="156"/>
      <c r="E513" s="157"/>
      <c r="F513" s="155"/>
      <c r="G513" s="155"/>
      <c r="H513" s="146"/>
      <c r="I513" s="146"/>
      <c r="J513" s="146"/>
      <c r="K513" s="146"/>
      <c r="L513" s="146"/>
      <c r="M513" s="146"/>
      <c r="N513" s="146"/>
      <c r="O513" s="146" t="s">
        <v>136</v>
      </c>
      <c r="P513" s="146">
        <v>0</v>
      </c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  <c r="AD513" s="146"/>
      <c r="AE513" s="146"/>
      <c r="AF513" s="146"/>
      <c r="AG513" s="146"/>
    </row>
    <row r="514" spans="1:33" outlineLevel="3" x14ac:dyDescent="0.25">
      <c r="A514" s="153"/>
      <c r="B514" s="154"/>
      <c r="C514" s="180"/>
      <c r="D514" s="156"/>
      <c r="E514" s="157"/>
      <c r="F514" s="155"/>
      <c r="G514" s="155"/>
      <c r="H514" s="146"/>
      <c r="I514" s="146"/>
      <c r="J514" s="146"/>
      <c r="K514" s="146"/>
      <c r="L514" s="146"/>
      <c r="M514" s="146"/>
      <c r="N514" s="146"/>
      <c r="O514" s="146" t="s">
        <v>136</v>
      </c>
      <c r="P514" s="146">
        <v>0</v>
      </c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  <c r="AD514" s="146"/>
      <c r="AE514" s="146"/>
      <c r="AF514" s="146"/>
      <c r="AG514" s="146"/>
    </row>
    <row r="515" spans="1:33" outlineLevel="3" x14ac:dyDescent="0.25">
      <c r="A515" s="153"/>
      <c r="B515" s="154"/>
      <c r="C515" s="180"/>
      <c r="D515" s="156"/>
      <c r="E515" s="157"/>
      <c r="F515" s="155"/>
      <c r="G515" s="155"/>
      <c r="H515" s="146"/>
      <c r="I515" s="146"/>
      <c r="J515" s="146"/>
      <c r="K515" s="146"/>
      <c r="L515" s="146"/>
      <c r="M515" s="146"/>
      <c r="N515" s="146"/>
      <c r="O515" s="146" t="s">
        <v>136</v>
      </c>
      <c r="P515" s="146">
        <v>0</v>
      </c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  <c r="AD515" s="146"/>
      <c r="AE515" s="146"/>
      <c r="AF515" s="146"/>
      <c r="AG515" s="146"/>
    </row>
    <row r="516" spans="1:33" outlineLevel="3" x14ac:dyDescent="0.25">
      <c r="A516" s="153"/>
      <c r="B516" s="154"/>
      <c r="C516" s="180"/>
      <c r="D516" s="156"/>
      <c r="E516" s="157"/>
      <c r="F516" s="155"/>
      <c r="G516" s="155"/>
      <c r="H516" s="146"/>
      <c r="I516" s="146"/>
      <c r="J516" s="146"/>
      <c r="K516" s="146"/>
      <c r="L516" s="146"/>
      <c r="M516" s="146"/>
      <c r="N516" s="146"/>
      <c r="O516" s="146" t="s">
        <v>136</v>
      </c>
      <c r="P516" s="146">
        <v>0</v>
      </c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  <c r="AD516" s="146"/>
      <c r="AE516" s="146"/>
      <c r="AF516" s="146"/>
      <c r="AG516" s="146"/>
    </row>
    <row r="517" spans="1:33" outlineLevel="3" x14ac:dyDescent="0.25">
      <c r="A517" s="153"/>
      <c r="B517" s="154"/>
      <c r="C517" s="181" t="s">
        <v>154</v>
      </c>
      <c r="D517" s="158"/>
      <c r="E517" s="159"/>
      <c r="F517" s="155"/>
      <c r="G517" s="155"/>
      <c r="H517" s="146"/>
      <c r="I517" s="146"/>
      <c r="J517" s="146"/>
      <c r="K517" s="146"/>
      <c r="L517" s="146"/>
      <c r="M517" s="146"/>
      <c r="N517" s="146"/>
      <c r="O517" s="146" t="s">
        <v>136</v>
      </c>
      <c r="P517" s="146">
        <v>1</v>
      </c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  <c r="AD517" s="146"/>
      <c r="AE517" s="146"/>
      <c r="AF517" s="146"/>
      <c r="AG517" s="146"/>
    </row>
    <row r="518" spans="1:33" outlineLevel="1" x14ac:dyDescent="0.25">
      <c r="A518" s="166">
        <v>85</v>
      </c>
      <c r="B518" s="167" t="s">
        <v>357</v>
      </c>
      <c r="C518" s="179" t="s">
        <v>358</v>
      </c>
      <c r="D518" s="168" t="s">
        <v>147</v>
      </c>
      <c r="E518" s="169"/>
      <c r="F518" s="170">
        <v>746</v>
      </c>
      <c r="G518" s="171">
        <f>ROUND(E518*F518,2)</f>
        <v>0</v>
      </c>
      <c r="H518" s="146"/>
      <c r="I518" s="146"/>
      <c r="J518" s="146"/>
      <c r="K518" s="146"/>
      <c r="L518" s="146"/>
      <c r="M518" s="146"/>
      <c r="N518" s="146"/>
      <c r="O518" s="146" t="s">
        <v>135</v>
      </c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</row>
    <row r="519" spans="1:33" outlineLevel="2" x14ac:dyDescent="0.25">
      <c r="A519" s="153"/>
      <c r="B519" s="154"/>
      <c r="C519" s="180" t="s">
        <v>177</v>
      </c>
      <c r="D519" s="156"/>
      <c r="E519" s="157"/>
      <c r="F519" s="155"/>
      <c r="G519" s="155"/>
      <c r="H519" s="146"/>
      <c r="I519" s="146"/>
      <c r="J519" s="146"/>
      <c r="K519" s="146"/>
      <c r="L519" s="146"/>
      <c r="M519" s="146"/>
      <c r="N519" s="146"/>
      <c r="O519" s="146" t="s">
        <v>136</v>
      </c>
      <c r="P519" s="146">
        <v>0</v>
      </c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</row>
    <row r="520" spans="1:33" outlineLevel="3" x14ac:dyDescent="0.25">
      <c r="A520" s="153"/>
      <c r="B520" s="154"/>
      <c r="C520" s="180"/>
      <c r="D520" s="156"/>
      <c r="E520" s="157"/>
      <c r="F520" s="155"/>
      <c r="G520" s="155"/>
      <c r="H520" s="146"/>
      <c r="I520" s="146"/>
      <c r="J520" s="146"/>
      <c r="K520" s="146"/>
      <c r="L520" s="146"/>
      <c r="M520" s="146"/>
      <c r="N520" s="146"/>
      <c r="O520" s="146" t="s">
        <v>136</v>
      </c>
      <c r="P520" s="146">
        <v>0</v>
      </c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  <c r="AD520" s="146"/>
      <c r="AE520" s="146"/>
      <c r="AF520" s="146"/>
      <c r="AG520" s="146"/>
    </row>
    <row r="521" spans="1:33" outlineLevel="3" x14ac:dyDescent="0.25">
      <c r="A521" s="153"/>
      <c r="B521" s="154"/>
      <c r="C521" s="180"/>
      <c r="D521" s="156"/>
      <c r="E521" s="157"/>
      <c r="F521" s="155"/>
      <c r="G521" s="155"/>
      <c r="H521" s="146"/>
      <c r="I521" s="146"/>
      <c r="J521" s="146"/>
      <c r="K521" s="146"/>
      <c r="L521" s="146"/>
      <c r="M521" s="146"/>
      <c r="N521" s="146"/>
      <c r="O521" s="146" t="s">
        <v>136</v>
      </c>
      <c r="P521" s="146">
        <v>0</v>
      </c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  <c r="AD521" s="146"/>
      <c r="AE521" s="146"/>
      <c r="AF521" s="146"/>
      <c r="AG521" s="146"/>
    </row>
    <row r="522" spans="1:33" outlineLevel="3" x14ac:dyDescent="0.25">
      <c r="A522" s="153"/>
      <c r="B522" s="154"/>
      <c r="C522" s="180"/>
      <c r="D522" s="156"/>
      <c r="E522" s="157"/>
      <c r="F522" s="155"/>
      <c r="G522" s="155"/>
      <c r="H522" s="146"/>
      <c r="I522" s="146"/>
      <c r="J522" s="146"/>
      <c r="K522" s="146"/>
      <c r="L522" s="146"/>
      <c r="M522" s="146"/>
      <c r="N522" s="146"/>
      <c r="O522" s="146" t="s">
        <v>136</v>
      </c>
      <c r="P522" s="146">
        <v>0</v>
      </c>
      <c r="Q522" s="146"/>
      <c r="R522" s="146"/>
      <c r="S522" s="146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  <c r="AD522" s="146"/>
      <c r="AE522" s="146"/>
      <c r="AF522" s="146"/>
      <c r="AG522" s="146"/>
    </row>
    <row r="523" spans="1:33" outlineLevel="3" x14ac:dyDescent="0.25">
      <c r="A523" s="153"/>
      <c r="B523" s="154"/>
      <c r="C523" s="180"/>
      <c r="D523" s="156"/>
      <c r="E523" s="157"/>
      <c r="F523" s="155"/>
      <c r="G523" s="155"/>
      <c r="H523" s="146"/>
      <c r="I523" s="146"/>
      <c r="J523" s="146"/>
      <c r="K523" s="146"/>
      <c r="L523" s="146"/>
      <c r="M523" s="146"/>
      <c r="N523" s="146"/>
      <c r="O523" s="146" t="s">
        <v>136</v>
      </c>
      <c r="P523" s="146">
        <v>0</v>
      </c>
      <c r="Q523" s="146"/>
      <c r="R523" s="146"/>
      <c r="S523" s="146"/>
      <c r="T523" s="146"/>
      <c r="U523" s="146"/>
      <c r="V523" s="146"/>
      <c r="W523" s="146"/>
      <c r="X523" s="146"/>
      <c r="Y523" s="146"/>
      <c r="Z523" s="146"/>
      <c r="AA523" s="146"/>
      <c r="AB523" s="146"/>
      <c r="AC523" s="146"/>
      <c r="AD523" s="146"/>
      <c r="AE523" s="146"/>
      <c r="AF523" s="146"/>
      <c r="AG523" s="146"/>
    </row>
    <row r="524" spans="1:33" outlineLevel="3" x14ac:dyDescent="0.25">
      <c r="A524" s="153"/>
      <c r="B524" s="154"/>
      <c r="C524" s="180"/>
      <c r="D524" s="156"/>
      <c r="E524" s="157"/>
      <c r="F524" s="155"/>
      <c r="G524" s="155"/>
      <c r="H524" s="146"/>
      <c r="I524" s="146"/>
      <c r="J524" s="146"/>
      <c r="K524" s="146"/>
      <c r="L524" s="146"/>
      <c r="M524" s="146"/>
      <c r="N524" s="146"/>
      <c r="O524" s="146" t="s">
        <v>136</v>
      </c>
      <c r="P524" s="146">
        <v>0</v>
      </c>
      <c r="Q524" s="146"/>
      <c r="R524" s="146"/>
      <c r="S524" s="146"/>
      <c r="T524" s="146"/>
      <c r="U524" s="146"/>
      <c r="V524" s="146"/>
      <c r="W524" s="146"/>
      <c r="X524" s="146"/>
      <c r="Y524" s="146"/>
      <c r="Z524" s="146"/>
      <c r="AA524" s="146"/>
      <c r="AB524" s="146"/>
      <c r="AC524" s="146"/>
      <c r="AD524" s="146"/>
      <c r="AE524" s="146"/>
      <c r="AF524" s="146"/>
      <c r="AG524" s="146"/>
    </row>
    <row r="525" spans="1:33" outlineLevel="3" x14ac:dyDescent="0.25">
      <c r="A525" s="153"/>
      <c r="B525" s="154"/>
      <c r="C525" s="180"/>
      <c r="D525" s="156"/>
      <c r="E525" s="157"/>
      <c r="F525" s="155"/>
      <c r="G525" s="155"/>
      <c r="H525" s="146"/>
      <c r="I525" s="146"/>
      <c r="J525" s="146"/>
      <c r="K525" s="146"/>
      <c r="L525" s="146"/>
      <c r="M525" s="146"/>
      <c r="N525" s="146"/>
      <c r="O525" s="146" t="s">
        <v>136</v>
      </c>
      <c r="P525" s="146">
        <v>0</v>
      </c>
      <c r="Q525" s="146"/>
      <c r="R525" s="146"/>
      <c r="S525" s="146"/>
      <c r="T525" s="146"/>
      <c r="U525" s="146"/>
      <c r="V525" s="146"/>
      <c r="W525" s="146"/>
      <c r="X525" s="146"/>
      <c r="Y525" s="146"/>
      <c r="Z525" s="146"/>
      <c r="AA525" s="146"/>
      <c r="AB525" s="146"/>
      <c r="AC525" s="146"/>
      <c r="AD525" s="146"/>
      <c r="AE525" s="146"/>
      <c r="AF525" s="146"/>
      <c r="AG525" s="146"/>
    </row>
    <row r="526" spans="1:33" outlineLevel="3" x14ac:dyDescent="0.25">
      <c r="A526" s="153"/>
      <c r="B526" s="154"/>
      <c r="C526" s="180"/>
      <c r="D526" s="156"/>
      <c r="E526" s="157"/>
      <c r="F526" s="155"/>
      <c r="G526" s="155"/>
      <c r="H526" s="146"/>
      <c r="I526" s="146"/>
      <c r="J526" s="146"/>
      <c r="K526" s="146"/>
      <c r="L526" s="146"/>
      <c r="M526" s="146"/>
      <c r="N526" s="146"/>
      <c r="O526" s="146" t="s">
        <v>136</v>
      </c>
      <c r="P526" s="146">
        <v>0</v>
      </c>
      <c r="Q526" s="146"/>
      <c r="R526" s="146"/>
      <c r="S526" s="146"/>
      <c r="T526" s="146"/>
      <c r="U526" s="146"/>
      <c r="V526" s="146"/>
      <c r="W526" s="146"/>
      <c r="X526" s="146"/>
      <c r="Y526" s="146"/>
      <c r="Z526" s="146"/>
      <c r="AA526" s="146"/>
      <c r="AB526" s="146"/>
      <c r="AC526" s="146"/>
      <c r="AD526" s="146"/>
      <c r="AE526" s="146"/>
      <c r="AF526" s="146"/>
      <c r="AG526" s="146"/>
    </row>
    <row r="527" spans="1:33" outlineLevel="3" x14ac:dyDescent="0.25">
      <c r="A527" s="153"/>
      <c r="B527" s="154"/>
      <c r="C527" s="180"/>
      <c r="D527" s="156"/>
      <c r="E527" s="157"/>
      <c r="F527" s="155"/>
      <c r="G527" s="155"/>
      <c r="H527" s="146"/>
      <c r="I527" s="146"/>
      <c r="J527" s="146"/>
      <c r="K527" s="146"/>
      <c r="L527" s="146"/>
      <c r="M527" s="146"/>
      <c r="N527" s="146"/>
      <c r="O527" s="146" t="s">
        <v>136</v>
      </c>
      <c r="P527" s="146">
        <v>0</v>
      </c>
      <c r="Q527" s="146"/>
      <c r="R527" s="146"/>
      <c r="S527" s="146"/>
      <c r="T527" s="146"/>
      <c r="U527" s="146"/>
      <c r="V527" s="146"/>
      <c r="W527" s="146"/>
      <c r="X527" s="146"/>
      <c r="Y527" s="146"/>
      <c r="Z527" s="146"/>
      <c r="AA527" s="146"/>
      <c r="AB527" s="146"/>
      <c r="AC527" s="146"/>
      <c r="AD527" s="146"/>
      <c r="AE527" s="146"/>
      <c r="AF527" s="146"/>
      <c r="AG527" s="146"/>
    </row>
    <row r="528" spans="1:33" outlineLevel="3" x14ac:dyDescent="0.25">
      <c r="A528" s="153"/>
      <c r="B528" s="154"/>
      <c r="C528" s="180"/>
      <c r="D528" s="156"/>
      <c r="E528" s="157"/>
      <c r="F528" s="155"/>
      <c r="G528" s="155"/>
      <c r="H528" s="146"/>
      <c r="I528" s="146"/>
      <c r="J528" s="146"/>
      <c r="K528" s="146"/>
      <c r="L528" s="146"/>
      <c r="M528" s="146"/>
      <c r="N528" s="146"/>
      <c r="O528" s="146" t="s">
        <v>136</v>
      </c>
      <c r="P528" s="146">
        <v>0</v>
      </c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</row>
    <row r="529" spans="1:33" outlineLevel="3" x14ac:dyDescent="0.25">
      <c r="A529" s="153"/>
      <c r="B529" s="154"/>
      <c r="C529" s="181" t="s">
        <v>154</v>
      </c>
      <c r="D529" s="158"/>
      <c r="E529" s="159"/>
      <c r="F529" s="155"/>
      <c r="G529" s="155"/>
      <c r="H529" s="146"/>
      <c r="I529" s="146"/>
      <c r="J529" s="146"/>
      <c r="K529" s="146"/>
      <c r="L529" s="146"/>
      <c r="M529" s="146"/>
      <c r="N529" s="146"/>
      <c r="O529" s="146" t="s">
        <v>136</v>
      </c>
      <c r="P529" s="146">
        <v>1</v>
      </c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</row>
    <row r="530" spans="1:33" outlineLevel="3" x14ac:dyDescent="0.25">
      <c r="A530" s="153"/>
      <c r="B530" s="154"/>
      <c r="C530" s="180" t="s">
        <v>178</v>
      </c>
      <c r="D530" s="156"/>
      <c r="E530" s="157"/>
      <c r="F530" s="155"/>
      <c r="G530" s="155"/>
      <c r="H530" s="146"/>
      <c r="I530" s="146"/>
      <c r="J530" s="146"/>
      <c r="K530" s="146"/>
      <c r="L530" s="146"/>
      <c r="M530" s="146"/>
      <c r="N530" s="146"/>
      <c r="O530" s="146" t="s">
        <v>136</v>
      </c>
      <c r="P530" s="146">
        <v>0</v>
      </c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</row>
    <row r="531" spans="1:33" outlineLevel="3" x14ac:dyDescent="0.25">
      <c r="A531" s="153"/>
      <c r="B531" s="154"/>
      <c r="C531" s="180"/>
      <c r="D531" s="156"/>
      <c r="E531" s="157"/>
      <c r="F531" s="155"/>
      <c r="G531" s="155"/>
      <c r="H531" s="146"/>
      <c r="I531" s="146"/>
      <c r="J531" s="146"/>
      <c r="K531" s="146"/>
      <c r="L531" s="146"/>
      <c r="M531" s="146"/>
      <c r="N531" s="146"/>
      <c r="O531" s="146" t="s">
        <v>136</v>
      </c>
      <c r="P531" s="146">
        <v>0</v>
      </c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</row>
    <row r="532" spans="1:33" outlineLevel="3" x14ac:dyDescent="0.25">
      <c r="A532" s="153"/>
      <c r="B532" s="154"/>
      <c r="C532" s="180"/>
      <c r="D532" s="156"/>
      <c r="E532" s="157"/>
      <c r="F532" s="155"/>
      <c r="G532" s="155"/>
      <c r="H532" s="146"/>
      <c r="I532" s="146"/>
      <c r="J532" s="146"/>
      <c r="K532" s="146"/>
      <c r="L532" s="146"/>
      <c r="M532" s="146"/>
      <c r="N532" s="146"/>
      <c r="O532" s="146" t="s">
        <v>136</v>
      </c>
      <c r="P532" s="146">
        <v>0</v>
      </c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</row>
    <row r="533" spans="1:33" outlineLevel="3" x14ac:dyDescent="0.25">
      <c r="A533" s="153"/>
      <c r="B533" s="154"/>
      <c r="C533" s="180"/>
      <c r="D533" s="156"/>
      <c r="E533" s="157"/>
      <c r="F533" s="155"/>
      <c r="G533" s="155"/>
      <c r="H533" s="146"/>
      <c r="I533" s="146"/>
      <c r="J533" s="146"/>
      <c r="K533" s="146"/>
      <c r="L533" s="146"/>
      <c r="M533" s="146"/>
      <c r="N533" s="146"/>
      <c r="O533" s="146" t="s">
        <v>136</v>
      </c>
      <c r="P533" s="146">
        <v>0</v>
      </c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</row>
    <row r="534" spans="1:33" outlineLevel="3" x14ac:dyDescent="0.25">
      <c r="A534" s="153"/>
      <c r="B534" s="154"/>
      <c r="C534" s="181" t="s">
        <v>154</v>
      </c>
      <c r="D534" s="158"/>
      <c r="E534" s="159"/>
      <c r="F534" s="155"/>
      <c r="G534" s="155"/>
      <c r="H534" s="146"/>
      <c r="I534" s="146"/>
      <c r="J534" s="146"/>
      <c r="K534" s="146"/>
      <c r="L534" s="146"/>
      <c r="M534" s="146"/>
      <c r="N534" s="146"/>
      <c r="O534" s="146" t="s">
        <v>136</v>
      </c>
      <c r="P534" s="146">
        <v>1</v>
      </c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</row>
    <row r="535" spans="1:33" outlineLevel="1" x14ac:dyDescent="0.25">
      <c r="A535" s="166">
        <v>86</v>
      </c>
      <c r="B535" s="167" t="s">
        <v>359</v>
      </c>
      <c r="C535" s="179" t="s">
        <v>360</v>
      </c>
      <c r="D535" s="168" t="s">
        <v>147</v>
      </c>
      <c r="E535" s="169"/>
      <c r="F535" s="170">
        <v>400</v>
      </c>
      <c r="G535" s="171">
        <f>ROUND(E535*F535,2)</f>
        <v>0</v>
      </c>
      <c r="H535" s="146"/>
      <c r="I535" s="146"/>
      <c r="J535" s="146"/>
      <c r="K535" s="146"/>
      <c r="L535" s="146"/>
      <c r="M535" s="146"/>
      <c r="N535" s="146"/>
      <c r="O535" s="146" t="s">
        <v>214</v>
      </c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</row>
    <row r="536" spans="1:33" outlineLevel="2" x14ac:dyDescent="0.25">
      <c r="A536" s="153"/>
      <c r="B536" s="154"/>
      <c r="C536" s="180" t="s">
        <v>435</v>
      </c>
      <c r="D536" s="156"/>
      <c r="E536" s="157"/>
      <c r="F536" s="155"/>
      <c r="G536" s="155"/>
      <c r="H536" s="146"/>
      <c r="I536" s="146"/>
      <c r="J536" s="146"/>
      <c r="K536" s="146"/>
      <c r="L536" s="146"/>
      <c r="M536" s="146"/>
      <c r="N536" s="146"/>
      <c r="O536" s="146" t="s">
        <v>136</v>
      </c>
      <c r="P536" s="146">
        <v>5</v>
      </c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</row>
    <row r="537" spans="1:33" outlineLevel="1" x14ac:dyDescent="0.25">
      <c r="A537" s="172">
        <v>87</v>
      </c>
      <c r="B537" s="173" t="s">
        <v>361</v>
      </c>
      <c r="C537" s="182" t="s">
        <v>362</v>
      </c>
      <c r="D537" s="174" t="s">
        <v>0</v>
      </c>
      <c r="E537" s="175"/>
      <c r="F537" s="176">
        <v>8.1999999999999993</v>
      </c>
      <c r="G537" s="177">
        <f>ROUND(E537*F537,2)</f>
        <v>0</v>
      </c>
      <c r="H537" s="146"/>
      <c r="I537" s="146"/>
      <c r="J537" s="146"/>
      <c r="K537" s="146"/>
      <c r="L537" s="146"/>
      <c r="M537" s="146"/>
      <c r="N537" s="146"/>
      <c r="O537" s="146" t="s">
        <v>274</v>
      </c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  <c r="AD537" s="146"/>
      <c r="AE537" s="146"/>
      <c r="AF537" s="146"/>
      <c r="AG537" s="146"/>
    </row>
    <row r="538" spans="1:33" x14ac:dyDescent="0.25">
      <c r="A538" s="160" t="s">
        <v>130</v>
      </c>
      <c r="B538" s="161" t="s">
        <v>106</v>
      </c>
      <c r="C538" s="178" t="s">
        <v>107</v>
      </c>
      <c r="D538" s="162"/>
      <c r="E538" s="163"/>
      <c r="F538" s="164"/>
      <c r="G538" s="164">
        <f>SUMIF(O539:O559,"&lt;&gt;NOR",G539:G559)</f>
        <v>0</v>
      </c>
      <c r="O538" t="s">
        <v>131</v>
      </c>
    </row>
    <row r="539" spans="1:33" outlineLevel="1" x14ac:dyDescent="0.25">
      <c r="A539" s="166">
        <v>88</v>
      </c>
      <c r="B539" s="167" t="s">
        <v>363</v>
      </c>
      <c r="C539" s="179" t="s">
        <v>364</v>
      </c>
      <c r="D539" s="168" t="s">
        <v>147</v>
      </c>
      <c r="E539" s="169"/>
      <c r="F539" s="170">
        <v>9</v>
      </c>
      <c r="G539" s="171">
        <f>ROUND(E539*F539,2)</f>
        <v>0</v>
      </c>
      <c r="H539" s="146"/>
      <c r="I539" s="146"/>
      <c r="J539" s="146"/>
      <c r="K539" s="146"/>
      <c r="L539" s="146"/>
      <c r="M539" s="146"/>
      <c r="N539" s="146"/>
      <c r="O539" s="146" t="s">
        <v>135</v>
      </c>
      <c r="P539" s="146"/>
      <c r="Q539" s="146"/>
      <c r="R539" s="146"/>
      <c r="S539" s="146"/>
      <c r="T539" s="146"/>
      <c r="U539" s="146"/>
      <c r="V539" s="146"/>
      <c r="W539" s="146"/>
      <c r="X539" s="146"/>
      <c r="Y539" s="146"/>
      <c r="Z539" s="146"/>
      <c r="AA539" s="146"/>
      <c r="AB539" s="146"/>
      <c r="AC539" s="146"/>
      <c r="AD539" s="146"/>
      <c r="AE539" s="146"/>
      <c r="AF539" s="146"/>
      <c r="AG539" s="146"/>
    </row>
    <row r="540" spans="1:33" outlineLevel="2" x14ac:dyDescent="0.25">
      <c r="A540" s="153"/>
      <c r="B540" s="154"/>
      <c r="C540" s="180" t="s">
        <v>177</v>
      </c>
      <c r="D540" s="156"/>
      <c r="E540" s="157"/>
      <c r="F540" s="155"/>
      <c r="G540" s="155"/>
      <c r="H540" s="146"/>
      <c r="I540" s="146"/>
      <c r="J540" s="146"/>
      <c r="K540" s="146"/>
      <c r="L540" s="146"/>
      <c r="M540" s="146"/>
      <c r="N540" s="146"/>
      <c r="O540" s="146" t="s">
        <v>136</v>
      </c>
      <c r="P540" s="146">
        <v>0</v>
      </c>
      <c r="Q540" s="146"/>
      <c r="R540" s="146"/>
      <c r="S540" s="146"/>
      <c r="T540" s="146"/>
      <c r="U540" s="146"/>
      <c r="V540" s="146"/>
      <c r="W540" s="146"/>
      <c r="X540" s="146"/>
      <c r="Y540" s="146"/>
      <c r="Z540" s="146"/>
      <c r="AA540" s="146"/>
      <c r="AB540" s="146"/>
      <c r="AC540" s="146"/>
      <c r="AD540" s="146"/>
      <c r="AE540" s="146"/>
      <c r="AF540" s="146"/>
      <c r="AG540" s="146"/>
    </row>
    <row r="541" spans="1:33" outlineLevel="3" x14ac:dyDescent="0.25">
      <c r="A541" s="153"/>
      <c r="B541" s="154"/>
      <c r="C541" s="180"/>
      <c r="D541" s="156"/>
      <c r="E541" s="157"/>
      <c r="F541" s="155"/>
      <c r="G541" s="155"/>
      <c r="H541" s="146"/>
      <c r="I541" s="146"/>
      <c r="J541" s="146"/>
      <c r="K541" s="146"/>
      <c r="L541" s="146"/>
      <c r="M541" s="146"/>
      <c r="N541" s="146"/>
      <c r="O541" s="146" t="s">
        <v>136</v>
      </c>
      <c r="P541" s="146">
        <v>0</v>
      </c>
      <c r="Q541" s="146"/>
      <c r="R541" s="146"/>
      <c r="S541" s="146"/>
      <c r="T541" s="146"/>
      <c r="U541" s="146"/>
      <c r="V541" s="146"/>
      <c r="W541" s="146"/>
      <c r="X541" s="146"/>
      <c r="Y541" s="146"/>
      <c r="Z541" s="146"/>
      <c r="AA541" s="146"/>
      <c r="AB541" s="146"/>
      <c r="AC541" s="146"/>
      <c r="AD541" s="146"/>
      <c r="AE541" s="146"/>
      <c r="AF541" s="146"/>
      <c r="AG541" s="146"/>
    </row>
    <row r="542" spans="1:33" outlineLevel="3" x14ac:dyDescent="0.25">
      <c r="A542" s="153"/>
      <c r="B542" s="154"/>
      <c r="C542" s="180"/>
      <c r="D542" s="156"/>
      <c r="E542" s="157"/>
      <c r="F542" s="155"/>
      <c r="G542" s="155"/>
      <c r="H542" s="146"/>
      <c r="I542" s="146"/>
      <c r="J542" s="146"/>
      <c r="K542" s="146"/>
      <c r="L542" s="146"/>
      <c r="M542" s="146"/>
      <c r="N542" s="146"/>
      <c r="O542" s="146" t="s">
        <v>136</v>
      </c>
      <c r="P542" s="146">
        <v>0</v>
      </c>
      <c r="Q542" s="146"/>
      <c r="R542" s="146"/>
      <c r="S542" s="146"/>
      <c r="T542" s="146"/>
      <c r="U542" s="146"/>
      <c r="V542" s="146"/>
      <c r="W542" s="146"/>
      <c r="X542" s="146"/>
      <c r="Y542" s="146"/>
      <c r="Z542" s="146"/>
      <c r="AA542" s="146"/>
      <c r="AB542" s="146"/>
      <c r="AC542" s="146"/>
      <c r="AD542" s="146"/>
      <c r="AE542" s="146"/>
      <c r="AF542" s="146"/>
      <c r="AG542" s="146"/>
    </row>
    <row r="543" spans="1:33" outlineLevel="3" x14ac:dyDescent="0.25">
      <c r="A543" s="153"/>
      <c r="B543" s="154"/>
      <c r="C543" s="180"/>
      <c r="D543" s="156"/>
      <c r="E543" s="157"/>
      <c r="F543" s="155"/>
      <c r="G543" s="155"/>
      <c r="H543" s="146"/>
      <c r="I543" s="146"/>
      <c r="J543" s="146"/>
      <c r="K543" s="146"/>
      <c r="L543" s="146"/>
      <c r="M543" s="146"/>
      <c r="N543" s="146"/>
      <c r="O543" s="146" t="s">
        <v>136</v>
      </c>
      <c r="P543" s="146">
        <v>0</v>
      </c>
      <c r="Q543" s="146"/>
      <c r="R543" s="146"/>
      <c r="S543" s="146"/>
      <c r="T543" s="146"/>
      <c r="U543" s="146"/>
      <c r="V543" s="146"/>
      <c r="W543" s="146"/>
      <c r="X543" s="146"/>
      <c r="Y543" s="146"/>
      <c r="Z543" s="146"/>
      <c r="AA543" s="146"/>
      <c r="AB543" s="146"/>
      <c r="AC543" s="146"/>
      <c r="AD543" s="146"/>
      <c r="AE543" s="146"/>
      <c r="AF543" s="146"/>
      <c r="AG543" s="146"/>
    </row>
    <row r="544" spans="1:33" outlineLevel="3" x14ac:dyDescent="0.25">
      <c r="A544" s="153"/>
      <c r="B544" s="154"/>
      <c r="C544" s="180"/>
      <c r="D544" s="156"/>
      <c r="E544" s="157"/>
      <c r="F544" s="155"/>
      <c r="G544" s="155"/>
      <c r="H544" s="146"/>
      <c r="I544" s="146"/>
      <c r="J544" s="146"/>
      <c r="K544" s="146"/>
      <c r="L544" s="146"/>
      <c r="M544" s="146"/>
      <c r="N544" s="146"/>
      <c r="O544" s="146" t="s">
        <v>136</v>
      </c>
      <c r="P544" s="146">
        <v>0</v>
      </c>
      <c r="Q544" s="146"/>
      <c r="R544" s="146"/>
      <c r="S544" s="146"/>
      <c r="T544" s="146"/>
      <c r="U544" s="146"/>
      <c r="V544" s="146"/>
      <c r="W544" s="146"/>
      <c r="X544" s="146"/>
      <c r="Y544" s="146"/>
      <c r="Z544" s="146"/>
      <c r="AA544" s="146"/>
      <c r="AB544" s="146"/>
      <c r="AC544" s="146"/>
      <c r="AD544" s="146"/>
      <c r="AE544" s="146"/>
      <c r="AF544" s="146"/>
      <c r="AG544" s="146"/>
    </row>
    <row r="545" spans="1:33" outlineLevel="3" x14ac:dyDescent="0.25">
      <c r="A545" s="153"/>
      <c r="B545" s="154"/>
      <c r="C545" s="180"/>
      <c r="D545" s="156"/>
      <c r="E545" s="157"/>
      <c r="F545" s="155"/>
      <c r="G545" s="155"/>
      <c r="H545" s="146"/>
      <c r="I545" s="146"/>
      <c r="J545" s="146"/>
      <c r="K545" s="146"/>
      <c r="L545" s="146"/>
      <c r="M545" s="146"/>
      <c r="N545" s="146"/>
      <c r="O545" s="146" t="s">
        <v>136</v>
      </c>
      <c r="P545" s="146">
        <v>0</v>
      </c>
      <c r="Q545" s="146"/>
      <c r="R545" s="146"/>
      <c r="S545" s="146"/>
      <c r="T545" s="146"/>
      <c r="U545" s="146"/>
      <c r="V545" s="146"/>
      <c r="W545" s="146"/>
      <c r="X545" s="146"/>
      <c r="Y545" s="146"/>
      <c r="Z545" s="146"/>
      <c r="AA545" s="146"/>
      <c r="AB545" s="146"/>
      <c r="AC545" s="146"/>
      <c r="AD545" s="146"/>
      <c r="AE545" s="146"/>
      <c r="AF545" s="146"/>
      <c r="AG545" s="146"/>
    </row>
    <row r="546" spans="1:33" outlineLevel="3" x14ac:dyDescent="0.25">
      <c r="A546" s="153"/>
      <c r="B546" s="154"/>
      <c r="C546" s="180"/>
      <c r="D546" s="156"/>
      <c r="E546" s="157"/>
      <c r="F546" s="155"/>
      <c r="G546" s="155"/>
      <c r="H546" s="146"/>
      <c r="I546" s="146"/>
      <c r="J546" s="146"/>
      <c r="K546" s="146"/>
      <c r="L546" s="146"/>
      <c r="M546" s="146"/>
      <c r="N546" s="146"/>
      <c r="O546" s="146" t="s">
        <v>136</v>
      </c>
      <c r="P546" s="146">
        <v>0</v>
      </c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</row>
    <row r="547" spans="1:33" outlineLevel="3" x14ac:dyDescent="0.25">
      <c r="A547" s="153"/>
      <c r="B547" s="154"/>
      <c r="C547" s="181" t="s">
        <v>154</v>
      </c>
      <c r="D547" s="158"/>
      <c r="E547" s="159"/>
      <c r="F547" s="155"/>
      <c r="G547" s="155"/>
      <c r="H547" s="146"/>
      <c r="I547" s="146"/>
      <c r="J547" s="146"/>
      <c r="K547" s="146"/>
      <c r="L547" s="146"/>
      <c r="M547" s="146"/>
      <c r="N547" s="146"/>
      <c r="O547" s="146" t="s">
        <v>136</v>
      </c>
      <c r="P547" s="146">
        <v>1</v>
      </c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</row>
    <row r="548" spans="1:33" outlineLevel="3" x14ac:dyDescent="0.25">
      <c r="A548" s="153"/>
      <c r="B548" s="154"/>
      <c r="C548" s="180" t="s">
        <v>178</v>
      </c>
      <c r="D548" s="156"/>
      <c r="E548" s="157"/>
      <c r="F548" s="155"/>
      <c r="G548" s="155"/>
      <c r="H548" s="146"/>
      <c r="I548" s="146"/>
      <c r="J548" s="146"/>
      <c r="K548" s="146"/>
      <c r="L548" s="146"/>
      <c r="M548" s="146"/>
      <c r="N548" s="146"/>
      <c r="O548" s="146" t="s">
        <v>136</v>
      </c>
      <c r="P548" s="146">
        <v>0</v>
      </c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</row>
    <row r="549" spans="1:33" outlineLevel="3" x14ac:dyDescent="0.25">
      <c r="A549" s="153"/>
      <c r="B549" s="154"/>
      <c r="C549" s="180"/>
      <c r="D549" s="156"/>
      <c r="E549" s="157"/>
      <c r="F549" s="155"/>
      <c r="G549" s="155"/>
      <c r="H549" s="146"/>
      <c r="I549" s="146"/>
      <c r="J549" s="146"/>
      <c r="K549" s="146"/>
      <c r="L549" s="146"/>
      <c r="M549" s="146"/>
      <c r="N549" s="146"/>
      <c r="O549" s="146" t="s">
        <v>136</v>
      </c>
      <c r="P549" s="146">
        <v>0</v>
      </c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</row>
    <row r="550" spans="1:33" outlineLevel="3" x14ac:dyDescent="0.25">
      <c r="A550" s="153"/>
      <c r="B550" s="154"/>
      <c r="C550" s="180"/>
      <c r="D550" s="156"/>
      <c r="E550" s="157"/>
      <c r="F550" s="155"/>
      <c r="G550" s="155"/>
      <c r="H550" s="146"/>
      <c r="I550" s="146"/>
      <c r="J550" s="146"/>
      <c r="K550" s="146"/>
      <c r="L550" s="146"/>
      <c r="M550" s="146"/>
      <c r="N550" s="146"/>
      <c r="O550" s="146" t="s">
        <v>136</v>
      </c>
      <c r="P550" s="146">
        <v>0</v>
      </c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</row>
    <row r="551" spans="1:33" outlineLevel="3" x14ac:dyDescent="0.25">
      <c r="A551" s="153"/>
      <c r="B551" s="154"/>
      <c r="C551" s="180"/>
      <c r="D551" s="156"/>
      <c r="E551" s="157"/>
      <c r="F551" s="155"/>
      <c r="G551" s="155"/>
      <c r="H551" s="146"/>
      <c r="I551" s="146"/>
      <c r="J551" s="146"/>
      <c r="K551" s="146"/>
      <c r="L551" s="146"/>
      <c r="M551" s="146"/>
      <c r="N551" s="146"/>
      <c r="O551" s="146" t="s">
        <v>136</v>
      </c>
      <c r="P551" s="146">
        <v>0</v>
      </c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</row>
    <row r="552" spans="1:33" outlineLevel="3" x14ac:dyDescent="0.25">
      <c r="A552" s="153"/>
      <c r="B552" s="154"/>
      <c r="C552" s="180"/>
      <c r="D552" s="156"/>
      <c r="E552" s="157"/>
      <c r="F552" s="155"/>
      <c r="G552" s="155"/>
      <c r="H552" s="146"/>
      <c r="I552" s="146"/>
      <c r="J552" s="146"/>
      <c r="K552" s="146"/>
      <c r="L552" s="146"/>
      <c r="M552" s="146"/>
      <c r="N552" s="146"/>
      <c r="O552" s="146" t="s">
        <v>136</v>
      </c>
      <c r="P552" s="146">
        <v>0</v>
      </c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</row>
    <row r="553" spans="1:33" outlineLevel="3" x14ac:dyDescent="0.25">
      <c r="A553" s="153"/>
      <c r="B553" s="154"/>
      <c r="C553" s="180"/>
      <c r="D553" s="156"/>
      <c r="E553" s="157"/>
      <c r="F553" s="155"/>
      <c r="G553" s="155"/>
      <c r="H553" s="146"/>
      <c r="I553" s="146"/>
      <c r="J553" s="146"/>
      <c r="K553" s="146"/>
      <c r="L553" s="146"/>
      <c r="M553" s="146"/>
      <c r="N553" s="146"/>
      <c r="O553" s="146" t="s">
        <v>136</v>
      </c>
      <c r="P553" s="146">
        <v>0</v>
      </c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</row>
    <row r="554" spans="1:33" outlineLevel="3" x14ac:dyDescent="0.25">
      <c r="A554" s="153"/>
      <c r="B554" s="154"/>
      <c r="C554" s="180"/>
      <c r="D554" s="156"/>
      <c r="E554" s="157"/>
      <c r="F554" s="155"/>
      <c r="G554" s="155"/>
      <c r="H554" s="146"/>
      <c r="I554" s="146"/>
      <c r="J554" s="146"/>
      <c r="K554" s="146"/>
      <c r="L554" s="146"/>
      <c r="M554" s="146"/>
      <c r="N554" s="146"/>
      <c r="O554" s="146" t="s">
        <v>136</v>
      </c>
      <c r="P554" s="146">
        <v>0</v>
      </c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</row>
    <row r="555" spans="1:33" outlineLevel="3" x14ac:dyDescent="0.25">
      <c r="A555" s="153"/>
      <c r="B555" s="154"/>
      <c r="C555" s="180"/>
      <c r="D555" s="156"/>
      <c r="E555" s="157"/>
      <c r="F555" s="155"/>
      <c r="G555" s="155"/>
      <c r="H555" s="146"/>
      <c r="I555" s="146"/>
      <c r="J555" s="146"/>
      <c r="K555" s="146"/>
      <c r="L555" s="146"/>
      <c r="M555" s="146"/>
      <c r="N555" s="146"/>
      <c r="O555" s="146" t="s">
        <v>136</v>
      </c>
      <c r="P555" s="146">
        <v>0</v>
      </c>
      <c r="Q555" s="146"/>
      <c r="R555" s="146"/>
      <c r="S555" s="146"/>
      <c r="T555" s="146"/>
      <c r="U555" s="146"/>
      <c r="V555" s="146"/>
      <c r="W555" s="146"/>
      <c r="X555" s="146"/>
      <c r="Y555" s="146"/>
      <c r="Z555" s="146"/>
      <c r="AA555" s="146"/>
      <c r="AB555" s="146"/>
      <c r="AC555" s="146"/>
      <c r="AD555" s="146"/>
      <c r="AE555" s="146"/>
      <c r="AF555" s="146"/>
      <c r="AG555" s="146"/>
    </row>
    <row r="556" spans="1:33" outlineLevel="3" x14ac:dyDescent="0.25">
      <c r="A556" s="153"/>
      <c r="B556" s="154"/>
      <c r="C556" s="180"/>
      <c r="D556" s="156"/>
      <c r="E556" s="157"/>
      <c r="F556" s="155"/>
      <c r="G556" s="155"/>
      <c r="H556" s="146"/>
      <c r="I556" s="146"/>
      <c r="J556" s="146"/>
      <c r="K556" s="146"/>
      <c r="L556" s="146"/>
      <c r="M556" s="146"/>
      <c r="N556" s="146"/>
      <c r="O556" s="146" t="s">
        <v>136</v>
      </c>
      <c r="P556" s="146">
        <v>0</v>
      </c>
      <c r="Q556" s="146"/>
      <c r="R556" s="146"/>
      <c r="S556" s="146"/>
      <c r="T556" s="146"/>
      <c r="U556" s="146"/>
      <c r="V556" s="146"/>
      <c r="W556" s="146"/>
      <c r="X556" s="146"/>
      <c r="Y556" s="146"/>
      <c r="Z556" s="146"/>
      <c r="AA556" s="146"/>
      <c r="AB556" s="146"/>
      <c r="AC556" s="146"/>
      <c r="AD556" s="146"/>
      <c r="AE556" s="146"/>
      <c r="AF556" s="146"/>
      <c r="AG556" s="146"/>
    </row>
    <row r="557" spans="1:33" outlineLevel="3" x14ac:dyDescent="0.25">
      <c r="A557" s="153"/>
      <c r="B557" s="154"/>
      <c r="C557" s="180"/>
      <c r="D557" s="156"/>
      <c r="E557" s="157"/>
      <c r="F557" s="155"/>
      <c r="G557" s="155"/>
      <c r="H557" s="146"/>
      <c r="I557" s="146"/>
      <c r="J557" s="146"/>
      <c r="K557" s="146"/>
      <c r="L557" s="146"/>
      <c r="M557" s="146"/>
      <c r="N557" s="146"/>
      <c r="O557" s="146" t="s">
        <v>136</v>
      </c>
      <c r="P557" s="146">
        <v>0</v>
      </c>
      <c r="Q557" s="146"/>
      <c r="R557" s="146"/>
      <c r="S557" s="146"/>
      <c r="T557" s="146"/>
      <c r="U557" s="146"/>
      <c r="V557" s="146"/>
      <c r="W557" s="146"/>
      <c r="X557" s="146"/>
      <c r="Y557" s="146"/>
      <c r="Z557" s="146"/>
      <c r="AA557" s="146"/>
      <c r="AB557" s="146"/>
      <c r="AC557" s="146"/>
      <c r="AD557" s="146"/>
      <c r="AE557" s="146"/>
      <c r="AF557" s="146"/>
      <c r="AG557" s="146"/>
    </row>
    <row r="558" spans="1:33" outlineLevel="3" x14ac:dyDescent="0.25">
      <c r="A558" s="153"/>
      <c r="B558" s="154"/>
      <c r="C558" s="181" t="s">
        <v>154</v>
      </c>
      <c r="D558" s="158"/>
      <c r="E558" s="159"/>
      <c r="F558" s="155"/>
      <c r="G558" s="155"/>
      <c r="H558" s="146"/>
      <c r="I558" s="146"/>
      <c r="J558" s="146"/>
      <c r="K558" s="146"/>
      <c r="L558" s="146"/>
      <c r="M558" s="146"/>
      <c r="N558" s="146"/>
      <c r="O558" s="146" t="s">
        <v>136</v>
      </c>
      <c r="P558" s="146">
        <v>1</v>
      </c>
      <c r="Q558" s="146"/>
      <c r="R558" s="146"/>
      <c r="S558" s="146"/>
      <c r="T558" s="146"/>
      <c r="U558" s="146"/>
      <c r="V558" s="146"/>
      <c r="W558" s="146"/>
      <c r="X558" s="146"/>
      <c r="Y558" s="146"/>
      <c r="Z558" s="146"/>
      <c r="AA558" s="146"/>
      <c r="AB558" s="146"/>
      <c r="AC558" s="146"/>
      <c r="AD558" s="146"/>
      <c r="AE558" s="146"/>
      <c r="AF558" s="146"/>
      <c r="AG558" s="146"/>
    </row>
    <row r="559" spans="1:33" outlineLevel="1" x14ac:dyDescent="0.25">
      <c r="A559" s="172">
        <v>89</v>
      </c>
      <c r="B559" s="173" t="s">
        <v>366</v>
      </c>
      <c r="C559" s="182" t="s">
        <v>367</v>
      </c>
      <c r="D559" s="174" t="s">
        <v>0</v>
      </c>
      <c r="E559" s="175"/>
      <c r="F559" s="176">
        <v>2</v>
      </c>
      <c r="G559" s="177">
        <f>ROUND(E559*F559,2)</f>
        <v>0</v>
      </c>
      <c r="H559" s="146"/>
      <c r="I559" s="146"/>
      <c r="J559" s="146"/>
      <c r="K559" s="146"/>
      <c r="L559" s="146"/>
      <c r="M559" s="146"/>
      <c r="N559" s="146"/>
      <c r="O559" s="146" t="s">
        <v>274</v>
      </c>
      <c r="P559" s="146"/>
      <c r="Q559" s="146"/>
      <c r="R559" s="146"/>
      <c r="S559" s="146"/>
      <c r="T559" s="146"/>
      <c r="U559" s="146"/>
      <c r="V559" s="146"/>
      <c r="W559" s="146"/>
      <c r="X559" s="146"/>
      <c r="Y559" s="146"/>
      <c r="Z559" s="146"/>
      <c r="AA559" s="146"/>
      <c r="AB559" s="146"/>
      <c r="AC559" s="146"/>
      <c r="AD559" s="146"/>
      <c r="AE559" s="146"/>
      <c r="AF559" s="146"/>
      <c r="AG559" s="146"/>
    </row>
    <row r="560" spans="1:33" x14ac:dyDescent="0.25">
      <c r="A560" s="160" t="s">
        <v>130</v>
      </c>
      <c r="B560" s="161" t="s">
        <v>108</v>
      </c>
      <c r="C560" s="178" t="s">
        <v>109</v>
      </c>
      <c r="D560" s="162"/>
      <c r="E560" s="163"/>
      <c r="F560" s="164"/>
      <c r="G560" s="164">
        <f>SUMIF(O561:O631,"&lt;&gt;NOR",G561:G631)</f>
        <v>0</v>
      </c>
      <c r="O560" t="s">
        <v>131</v>
      </c>
    </row>
    <row r="561" spans="1:33" ht="20.399999999999999" outlineLevel="1" x14ac:dyDescent="0.25">
      <c r="A561" s="166">
        <v>90</v>
      </c>
      <c r="B561" s="167" t="s">
        <v>368</v>
      </c>
      <c r="C561" s="179" t="s">
        <v>369</v>
      </c>
      <c r="D561" s="168" t="s">
        <v>173</v>
      </c>
      <c r="E561" s="169"/>
      <c r="F561" s="170">
        <v>126</v>
      </c>
      <c r="G561" s="171">
        <f>ROUND(E561*F561,2)</f>
        <v>0</v>
      </c>
      <c r="H561" s="146"/>
      <c r="I561" s="146"/>
      <c r="J561" s="146"/>
      <c r="K561" s="146"/>
      <c r="L561" s="146"/>
      <c r="M561" s="146"/>
      <c r="N561" s="146"/>
      <c r="O561" s="146" t="s">
        <v>135</v>
      </c>
      <c r="P561" s="146"/>
      <c r="Q561" s="146"/>
      <c r="R561" s="146"/>
      <c r="S561" s="146"/>
      <c r="T561" s="146"/>
      <c r="U561" s="146"/>
      <c r="V561" s="146"/>
      <c r="W561" s="146"/>
      <c r="X561" s="146"/>
      <c r="Y561" s="146"/>
      <c r="Z561" s="146"/>
      <c r="AA561" s="146"/>
      <c r="AB561" s="146"/>
      <c r="AC561" s="146"/>
      <c r="AD561" s="146"/>
      <c r="AE561" s="146"/>
      <c r="AF561" s="146"/>
      <c r="AG561" s="146"/>
    </row>
    <row r="562" spans="1:33" outlineLevel="2" x14ac:dyDescent="0.25">
      <c r="A562" s="153"/>
      <c r="B562" s="154"/>
      <c r="C562" s="180" t="s">
        <v>177</v>
      </c>
      <c r="D562" s="156"/>
      <c r="E562" s="157"/>
      <c r="F562" s="155"/>
      <c r="G562" s="155"/>
      <c r="H562" s="146"/>
      <c r="I562" s="146"/>
      <c r="J562" s="146"/>
      <c r="K562" s="146"/>
      <c r="L562" s="146"/>
      <c r="M562" s="146"/>
      <c r="N562" s="146"/>
      <c r="O562" s="146" t="s">
        <v>136</v>
      </c>
      <c r="P562" s="146">
        <v>0</v>
      </c>
      <c r="Q562" s="146"/>
      <c r="R562" s="146"/>
      <c r="S562" s="146"/>
      <c r="T562" s="146"/>
      <c r="U562" s="146"/>
      <c r="V562" s="146"/>
      <c r="W562" s="146"/>
      <c r="X562" s="146"/>
      <c r="Y562" s="146"/>
      <c r="Z562" s="146"/>
      <c r="AA562" s="146"/>
      <c r="AB562" s="146"/>
      <c r="AC562" s="146"/>
      <c r="AD562" s="146"/>
      <c r="AE562" s="146"/>
      <c r="AF562" s="146"/>
      <c r="AG562" s="146"/>
    </row>
    <row r="563" spans="1:33" outlineLevel="3" x14ac:dyDescent="0.25">
      <c r="A563" s="153"/>
      <c r="B563" s="154"/>
      <c r="C563" s="180"/>
      <c r="D563" s="156"/>
      <c r="E563" s="157"/>
      <c r="F563" s="155"/>
      <c r="G563" s="155"/>
      <c r="H563" s="146"/>
      <c r="I563" s="146"/>
      <c r="J563" s="146"/>
      <c r="K563" s="146"/>
      <c r="L563" s="146"/>
      <c r="M563" s="146"/>
      <c r="N563" s="146"/>
      <c r="O563" s="146" t="s">
        <v>136</v>
      </c>
      <c r="P563" s="146">
        <v>0</v>
      </c>
      <c r="Q563" s="146"/>
      <c r="R563" s="146"/>
      <c r="S563" s="146"/>
      <c r="T563" s="146"/>
      <c r="U563" s="146"/>
      <c r="V563" s="146"/>
      <c r="W563" s="146"/>
      <c r="X563" s="146"/>
      <c r="Y563" s="146"/>
      <c r="Z563" s="146"/>
      <c r="AA563" s="146"/>
      <c r="AB563" s="146"/>
      <c r="AC563" s="146"/>
      <c r="AD563" s="146"/>
      <c r="AE563" s="146"/>
      <c r="AF563" s="146"/>
      <c r="AG563" s="146"/>
    </row>
    <row r="564" spans="1:33" outlineLevel="3" x14ac:dyDescent="0.25">
      <c r="A564" s="153"/>
      <c r="B564" s="154"/>
      <c r="C564" s="180"/>
      <c r="D564" s="156"/>
      <c r="E564" s="157"/>
      <c r="F564" s="155"/>
      <c r="G564" s="155"/>
      <c r="H564" s="146"/>
      <c r="I564" s="146"/>
      <c r="J564" s="146"/>
      <c r="K564" s="146"/>
      <c r="L564" s="146"/>
      <c r="M564" s="146"/>
      <c r="N564" s="146"/>
      <c r="O564" s="146" t="s">
        <v>136</v>
      </c>
      <c r="P564" s="146">
        <v>0</v>
      </c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  <c r="AD564" s="146"/>
      <c r="AE564" s="146"/>
      <c r="AF564" s="146"/>
      <c r="AG564" s="146"/>
    </row>
    <row r="565" spans="1:33" outlineLevel="3" x14ac:dyDescent="0.25">
      <c r="A565" s="153"/>
      <c r="B565" s="154"/>
      <c r="C565" s="180"/>
      <c r="D565" s="156"/>
      <c r="E565" s="157"/>
      <c r="F565" s="155"/>
      <c r="G565" s="155"/>
      <c r="H565" s="146"/>
      <c r="I565" s="146"/>
      <c r="J565" s="146"/>
      <c r="K565" s="146"/>
      <c r="L565" s="146"/>
      <c r="M565" s="146"/>
      <c r="N565" s="146"/>
      <c r="O565" s="146" t="s">
        <v>136</v>
      </c>
      <c r="P565" s="146">
        <v>0</v>
      </c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</row>
    <row r="566" spans="1:33" outlineLevel="3" x14ac:dyDescent="0.25">
      <c r="A566" s="153"/>
      <c r="B566" s="154"/>
      <c r="C566" s="180"/>
      <c r="D566" s="156"/>
      <c r="E566" s="157"/>
      <c r="F566" s="155"/>
      <c r="G566" s="155"/>
      <c r="H566" s="146"/>
      <c r="I566" s="146"/>
      <c r="J566" s="146"/>
      <c r="K566" s="146"/>
      <c r="L566" s="146"/>
      <c r="M566" s="146"/>
      <c r="N566" s="146"/>
      <c r="O566" s="146" t="s">
        <v>136</v>
      </c>
      <c r="P566" s="146">
        <v>0</v>
      </c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</row>
    <row r="567" spans="1:33" outlineLevel="3" x14ac:dyDescent="0.25">
      <c r="A567" s="153"/>
      <c r="B567" s="154"/>
      <c r="C567" s="180"/>
      <c r="D567" s="156"/>
      <c r="E567" s="157"/>
      <c r="F567" s="155"/>
      <c r="G567" s="155"/>
      <c r="H567" s="146"/>
      <c r="I567" s="146"/>
      <c r="J567" s="146"/>
      <c r="K567" s="146"/>
      <c r="L567" s="146"/>
      <c r="M567" s="146"/>
      <c r="N567" s="146"/>
      <c r="O567" s="146" t="s">
        <v>136</v>
      </c>
      <c r="P567" s="146">
        <v>0</v>
      </c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</row>
    <row r="568" spans="1:33" outlineLevel="3" x14ac:dyDescent="0.25">
      <c r="A568" s="153"/>
      <c r="B568" s="154"/>
      <c r="C568" s="180"/>
      <c r="D568" s="156"/>
      <c r="E568" s="157"/>
      <c r="F568" s="155"/>
      <c r="G568" s="155"/>
      <c r="H568" s="146"/>
      <c r="I568" s="146"/>
      <c r="J568" s="146"/>
      <c r="K568" s="146"/>
      <c r="L568" s="146"/>
      <c r="M568" s="146"/>
      <c r="N568" s="146"/>
      <c r="O568" s="146" t="s">
        <v>136</v>
      </c>
      <c r="P568" s="146">
        <v>0</v>
      </c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</row>
    <row r="569" spans="1:33" outlineLevel="3" x14ac:dyDescent="0.25">
      <c r="A569" s="153"/>
      <c r="B569" s="154"/>
      <c r="C569" s="181" t="s">
        <v>154</v>
      </c>
      <c r="D569" s="158"/>
      <c r="E569" s="159"/>
      <c r="F569" s="155"/>
      <c r="G569" s="155"/>
      <c r="H569" s="146"/>
      <c r="I569" s="146"/>
      <c r="J569" s="146"/>
      <c r="K569" s="146"/>
      <c r="L569" s="146"/>
      <c r="M569" s="146"/>
      <c r="N569" s="146"/>
      <c r="O569" s="146" t="s">
        <v>136</v>
      </c>
      <c r="P569" s="146">
        <v>1</v>
      </c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</row>
    <row r="570" spans="1:33" outlineLevel="3" x14ac:dyDescent="0.25">
      <c r="A570" s="153"/>
      <c r="B570" s="154"/>
      <c r="C570" s="180" t="s">
        <v>178</v>
      </c>
      <c r="D570" s="156"/>
      <c r="E570" s="157"/>
      <c r="F570" s="155"/>
      <c r="G570" s="155"/>
      <c r="H570" s="146"/>
      <c r="I570" s="146"/>
      <c r="J570" s="146"/>
      <c r="K570" s="146"/>
      <c r="L570" s="146"/>
      <c r="M570" s="146"/>
      <c r="N570" s="146"/>
      <c r="O570" s="146" t="s">
        <v>136</v>
      </c>
      <c r="P570" s="146">
        <v>0</v>
      </c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</row>
    <row r="571" spans="1:33" outlineLevel="3" x14ac:dyDescent="0.25">
      <c r="A571" s="153"/>
      <c r="B571" s="154"/>
      <c r="C571" s="180"/>
      <c r="D571" s="156"/>
      <c r="E571" s="157"/>
      <c r="F571" s="155"/>
      <c r="G571" s="155"/>
      <c r="H571" s="146"/>
      <c r="I571" s="146"/>
      <c r="J571" s="146"/>
      <c r="K571" s="146"/>
      <c r="L571" s="146"/>
      <c r="M571" s="146"/>
      <c r="N571" s="146"/>
      <c r="O571" s="146" t="s">
        <v>136</v>
      </c>
      <c r="P571" s="146">
        <v>0</v>
      </c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</row>
    <row r="572" spans="1:33" outlineLevel="3" x14ac:dyDescent="0.25">
      <c r="A572" s="153"/>
      <c r="B572" s="154"/>
      <c r="C572" s="180"/>
      <c r="D572" s="156"/>
      <c r="E572" s="157"/>
      <c r="F572" s="155"/>
      <c r="G572" s="155"/>
      <c r="H572" s="146"/>
      <c r="I572" s="146"/>
      <c r="J572" s="146"/>
      <c r="K572" s="146"/>
      <c r="L572" s="146"/>
      <c r="M572" s="146"/>
      <c r="N572" s="146"/>
      <c r="O572" s="146" t="s">
        <v>136</v>
      </c>
      <c r="P572" s="146">
        <v>0</v>
      </c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</row>
    <row r="573" spans="1:33" outlineLevel="3" x14ac:dyDescent="0.25">
      <c r="A573" s="153"/>
      <c r="B573" s="154"/>
      <c r="C573" s="180"/>
      <c r="D573" s="156"/>
      <c r="E573" s="157"/>
      <c r="F573" s="155"/>
      <c r="G573" s="155"/>
      <c r="H573" s="146"/>
      <c r="I573" s="146"/>
      <c r="J573" s="146"/>
      <c r="K573" s="146"/>
      <c r="L573" s="146"/>
      <c r="M573" s="146"/>
      <c r="N573" s="146"/>
      <c r="O573" s="146" t="s">
        <v>136</v>
      </c>
      <c r="P573" s="146">
        <v>0</v>
      </c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  <c r="AD573" s="146"/>
      <c r="AE573" s="146"/>
      <c r="AF573" s="146"/>
      <c r="AG573" s="146"/>
    </row>
    <row r="574" spans="1:33" outlineLevel="3" x14ac:dyDescent="0.25">
      <c r="A574" s="153"/>
      <c r="B574" s="154"/>
      <c r="C574" s="180"/>
      <c r="D574" s="156"/>
      <c r="E574" s="157"/>
      <c r="F574" s="155"/>
      <c r="G574" s="155"/>
      <c r="H574" s="146"/>
      <c r="I574" s="146"/>
      <c r="J574" s="146"/>
      <c r="K574" s="146"/>
      <c r="L574" s="146"/>
      <c r="M574" s="146"/>
      <c r="N574" s="146"/>
      <c r="O574" s="146" t="s">
        <v>136</v>
      </c>
      <c r="P574" s="146">
        <v>0</v>
      </c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  <c r="AD574" s="146"/>
      <c r="AE574" s="146"/>
      <c r="AF574" s="146"/>
      <c r="AG574" s="146"/>
    </row>
    <row r="575" spans="1:33" outlineLevel="3" x14ac:dyDescent="0.25">
      <c r="A575" s="153"/>
      <c r="B575" s="154"/>
      <c r="C575" s="180"/>
      <c r="D575" s="156"/>
      <c r="E575" s="157"/>
      <c r="F575" s="155"/>
      <c r="G575" s="155"/>
      <c r="H575" s="146"/>
      <c r="I575" s="146"/>
      <c r="J575" s="146"/>
      <c r="K575" s="146"/>
      <c r="L575" s="146"/>
      <c r="M575" s="146"/>
      <c r="N575" s="146"/>
      <c r="O575" s="146" t="s">
        <v>136</v>
      </c>
      <c r="P575" s="146">
        <v>0</v>
      </c>
      <c r="Q575" s="146"/>
      <c r="R575" s="146"/>
      <c r="S575" s="146"/>
      <c r="T575" s="146"/>
      <c r="U575" s="146"/>
      <c r="V575" s="146"/>
      <c r="W575" s="146"/>
      <c r="X575" s="146"/>
      <c r="Y575" s="146"/>
      <c r="Z575" s="146"/>
      <c r="AA575" s="146"/>
      <c r="AB575" s="146"/>
      <c r="AC575" s="146"/>
      <c r="AD575" s="146"/>
      <c r="AE575" s="146"/>
      <c r="AF575" s="146"/>
      <c r="AG575" s="146"/>
    </row>
    <row r="576" spans="1:33" outlineLevel="3" x14ac:dyDescent="0.25">
      <c r="A576" s="153"/>
      <c r="B576" s="154"/>
      <c r="C576" s="180"/>
      <c r="D576" s="156"/>
      <c r="E576" s="157"/>
      <c r="F576" s="155"/>
      <c r="G576" s="155"/>
      <c r="H576" s="146"/>
      <c r="I576" s="146"/>
      <c r="J576" s="146"/>
      <c r="K576" s="146"/>
      <c r="L576" s="146"/>
      <c r="M576" s="146"/>
      <c r="N576" s="146"/>
      <c r="O576" s="146" t="s">
        <v>136</v>
      </c>
      <c r="P576" s="146">
        <v>0</v>
      </c>
      <c r="Q576" s="146"/>
      <c r="R576" s="146"/>
      <c r="S576" s="146"/>
      <c r="T576" s="146"/>
      <c r="U576" s="146"/>
      <c r="V576" s="146"/>
      <c r="W576" s="146"/>
      <c r="X576" s="146"/>
      <c r="Y576" s="146"/>
      <c r="Z576" s="146"/>
      <c r="AA576" s="146"/>
      <c r="AB576" s="146"/>
      <c r="AC576" s="146"/>
      <c r="AD576" s="146"/>
      <c r="AE576" s="146"/>
      <c r="AF576" s="146"/>
      <c r="AG576" s="146"/>
    </row>
    <row r="577" spans="1:33" outlineLevel="3" x14ac:dyDescent="0.25">
      <c r="A577" s="153"/>
      <c r="B577" s="154"/>
      <c r="C577" s="180"/>
      <c r="D577" s="156"/>
      <c r="E577" s="157"/>
      <c r="F577" s="155"/>
      <c r="G577" s="155"/>
      <c r="H577" s="146"/>
      <c r="I577" s="146"/>
      <c r="J577" s="146"/>
      <c r="K577" s="146"/>
      <c r="L577" s="146"/>
      <c r="M577" s="146"/>
      <c r="N577" s="146"/>
      <c r="O577" s="146" t="s">
        <v>136</v>
      </c>
      <c r="P577" s="146">
        <v>0</v>
      </c>
      <c r="Q577" s="146"/>
      <c r="R577" s="146"/>
      <c r="S577" s="146"/>
      <c r="T577" s="146"/>
      <c r="U577" s="146"/>
      <c r="V577" s="146"/>
      <c r="W577" s="146"/>
      <c r="X577" s="146"/>
      <c r="Y577" s="146"/>
      <c r="Z577" s="146"/>
      <c r="AA577" s="146"/>
      <c r="AB577" s="146"/>
      <c r="AC577" s="146"/>
      <c r="AD577" s="146"/>
      <c r="AE577" s="146"/>
      <c r="AF577" s="146"/>
      <c r="AG577" s="146"/>
    </row>
    <row r="578" spans="1:33" outlineLevel="3" x14ac:dyDescent="0.25">
      <c r="A578" s="153"/>
      <c r="B578" s="154"/>
      <c r="C578" s="180"/>
      <c r="D578" s="156"/>
      <c r="E578" s="157"/>
      <c r="F578" s="155"/>
      <c r="G578" s="155"/>
      <c r="H578" s="146"/>
      <c r="I578" s="146"/>
      <c r="J578" s="146"/>
      <c r="K578" s="146"/>
      <c r="L578" s="146"/>
      <c r="M578" s="146"/>
      <c r="N578" s="146"/>
      <c r="O578" s="146" t="s">
        <v>136</v>
      </c>
      <c r="P578" s="146">
        <v>0</v>
      </c>
      <c r="Q578" s="146"/>
      <c r="R578" s="146"/>
      <c r="S578" s="146"/>
      <c r="T578" s="146"/>
      <c r="U578" s="146"/>
      <c r="V578" s="146"/>
      <c r="W578" s="146"/>
      <c r="X578" s="146"/>
      <c r="Y578" s="146"/>
      <c r="Z578" s="146"/>
      <c r="AA578" s="146"/>
      <c r="AB578" s="146"/>
      <c r="AC578" s="146"/>
      <c r="AD578" s="146"/>
      <c r="AE578" s="146"/>
      <c r="AF578" s="146"/>
      <c r="AG578" s="146"/>
    </row>
    <row r="579" spans="1:33" outlineLevel="3" x14ac:dyDescent="0.25">
      <c r="A579" s="153"/>
      <c r="B579" s="154"/>
      <c r="C579" s="180"/>
      <c r="D579" s="156"/>
      <c r="E579" s="157"/>
      <c r="F579" s="155"/>
      <c r="G579" s="155"/>
      <c r="H579" s="146"/>
      <c r="I579" s="146"/>
      <c r="J579" s="146"/>
      <c r="K579" s="146"/>
      <c r="L579" s="146"/>
      <c r="M579" s="146"/>
      <c r="N579" s="146"/>
      <c r="O579" s="146" t="s">
        <v>136</v>
      </c>
      <c r="P579" s="146">
        <v>0</v>
      </c>
      <c r="Q579" s="146"/>
      <c r="R579" s="146"/>
      <c r="S579" s="146"/>
      <c r="T579" s="146"/>
      <c r="U579" s="146"/>
      <c r="V579" s="146"/>
      <c r="W579" s="146"/>
      <c r="X579" s="146"/>
      <c r="Y579" s="146"/>
      <c r="Z579" s="146"/>
      <c r="AA579" s="146"/>
      <c r="AB579" s="146"/>
      <c r="AC579" s="146"/>
      <c r="AD579" s="146"/>
      <c r="AE579" s="146"/>
      <c r="AF579" s="146"/>
      <c r="AG579" s="146"/>
    </row>
    <row r="580" spans="1:33" outlineLevel="3" x14ac:dyDescent="0.25">
      <c r="A580" s="153"/>
      <c r="B580" s="154"/>
      <c r="C580" s="181" t="s">
        <v>154</v>
      </c>
      <c r="D580" s="158"/>
      <c r="E580" s="159"/>
      <c r="F580" s="155"/>
      <c r="G580" s="155"/>
      <c r="H580" s="146"/>
      <c r="I580" s="146"/>
      <c r="J580" s="146"/>
      <c r="K580" s="146"/>
      <c r="L580" s="146"/>
      <c r="M580" s="146"/>
      <c r="N580" s="146"/>
      <c r="O580" s="146" t="s">
        <v>136</v>
      </c>
      <c r="P580" s="146">
        <v>1</v>
      </c>
      <c r="Q580" s="146"/>
      <c r="R580" s="146"/>
      <c r="S580" s="146"/>
      <c r="T580" s="146"/>
      <c r="U580" s="146"/>
      <c r="V580" s="146"/>
      <c r="W580" s="146"/>
      <c r="X580" s="146"/>
      <c r="Y580" s="146"/>
      <c r="Z580" s="146"/>
      <c r="AA580" s="146"/>
      <c r="AB580" s="146"/>
      <c r="AC580" s="146"/>
      <c r="AD580" s="146"/>
      <c r="AE580" s="146"/>
      <c r="AF580" s="146"/>
      <c r="AG580" s="146"/>
    </row>
    <row r="581" spans="1:33" ht="20.399999999999999" outlineLevel="1" x14ac:dyDescent="0.25">
      <c r="A581" s="166">
        <v>91</v>
      </c>
      <c r="B581" s="167" t="s">
        <v>370</v>
      </c>
      <c r="C581" s="179" t="s">
        <v>371</v>
      </c>
      <c r="D581" s="168" t="s">
        <v>147</v>
      </c>
      <c r="E581" s="169"/>
      <c r="F581" s="170">
        <v>1530</v>
      </c>
      <c r="G581" s="171">
        <f>ROUND(E581*F581,2)</f>
        <v>0</v>
      </c>
      <c r="H581" s="146"/>
      <c r="I581" s="146"/>
      <c r="J581" s="146"/>
      <c r="K581" s="146"/>
      <c r="L581" s="146"/>
      <c r="M581" s="146"/>
      <c r="N581" s="146"/>
      <c r="O581" s="146" t="s">
        <v>135</v>
      </c>
      <c r="P581" s="146"/>
      <c r="Q581" s="146"/>
      <c r="R581" s="146"/>
      <c r="S581" s="146"/>
      <c r="T581" s="146"/>
      <c r="U581" s="146"/>
      <c r="V581" s="146"/>
      <c r="W581" s="146"/>
      <c r="X581" s="146"/>
      <c r="Y581" s="146"/>
      <c r="Z581" s="146"/>
      <c r="AA581" s="146"/>
      <c r="AB581" s="146"/>
      <c r="AC581" s="146"/>
      <c r="AD581" s="146"/>
      <c r="AE581" s="146"/>
      <c r="AF581" s="146"/>
      <c r="AG581" s="146"/>
    </row>
    <row r="582" spans="1:33" outlineLevel="2" x14ac:dyDescent="0.25">
      <c r="A582" s="153"/>
      <c r="B582" s="154"/>
      <c r="C582" s="180" t="s">
        <v>177</v>
      </c>
      <c r="D582" s="156"/>
      <c r="E582" s="157"/>
      <c r="F582" s="155"/>
      <c r="G582" s="155"/>
      <c r="H582" s="146"/>
      <c r="I582" s="146"/>
      <c r="J582" s="146"/>
      <c r="K582" s="146"/>
      <c r="L582" s="146"/>
      <c r="M582" s="146"/>
      <c r="N582" s="146"/>
      <c r="O582" s="146" t="s">
        <v>136</v>
      </c>
      <c r="P582" s="146">
        <v>0</v>
      </c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</row>
    <row r="583" spans="1:33" outlineLevel="3" x14ac:dyDescent="0.25">
      <c r="A583" s="153"/>
      <c r="B583" s="154"/>
      <c r="C583" s="180"/>
      <c r="D583" s="156"/>
      <c r="E583" s="157"/>
      <c r="F583" s="155"/>
      <c r="G583" s="155"/>
      <c r="H583" s="146"/>
      <c r="I583" s="146"/>
      <c r="J583" s="146"/>
      <c r="K583" s="146"/>
      <c r="L583" s="146"/>
      <c r="M583" s="146"/>
      <c r="N583" s="146"/>
      <c r="O583" s="146" t="s">
        <v>136</v>
      </c>
      <c r="P583" s="146">
        <v>0</v>
      </c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</row>
    <row r="584" spans="1:33" outlineLevel="3" x14ac:dyDescent="0.25">
      <c r="A584" s="153"/>
      <c r="B584" s="154"/>
      <c r="C584" s="180"/>
      <c r="D584" s="156"/>
      <c r="E584" s="157"/>
      <c r="F584" s="155"/>
      <c r="G584" s="155"/>
      <c r="H584" s="146"/>
      <c r="I584" s="146"/>
      <c r="J584" s="146"/>
      <c r="K584" s="146"/>
      <c r="L584" s="146"/>
      <c r="M584" s="146"/>
      <c r="N584" s="146"/>
      <c r="O584" s="146" t="s">
        <v>136</v>
      </c>
      <c r="P584" s="146">
        <v>0</v>
      </c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</row>
    <row r="585" spans="1:33" outlineLevel="3" x14ac:dyDescent="0.25">
      <c r="A585" s="153"/>
      <c r="B585" s="154"/>
      <c r="C585" s="180"/>
      <c r="D585" s="156"/>
      <c r="E585" s="157"/>
      <c r="F585" s="155"/>
      <c r="G585" s="155"/>
      <c r="H585" s="146"/>
      <c r="I585" s="146"/>
      <c r="J585" s="146"/>
      <c r="K585" s="146"/>
      <c r="L585" s="146"/>
      <c r="M585" s="146"/>
      <c r="N585" s="146"/>
      <c r="O585" s="146" t="s">
        <v>136</v>
      </c>
      <c r="P585" s="146">
        <v>0</v>
      </c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</row>
    <row r="586" spans="1:33" outlineLevel="3" x14ac:dyDescent="0.25">
      <c r="A586" s="153"/>
      <c r="B586" s="154"/>
      <c r="C586" s="180"/>
      <c r="D586" s="156"/>
      <c r="E586" s="157"/>
      <c r="F586" s="155"/>
      <c r="G586" s="155"/>
      <c r="H586" s="146"/>
      <c r="I586" s="146"/>
      <c r="J586" s="146"/>
      <c r="K586" s="146"/>
      <c r="L586" s="146"/>
      <c r="M586" s="146"/>
      <c r="N586" s="146"/>
      <c r="O586" s="146" t="s">
        <v>136</v>
      </c>
      <c r="P586" s="146">
        <v>0</v>
      </c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</row>
    <row r="587" spans="1:33" outlineLevel="3" x14ac:dyDescent="0.25">
      <c r="A587" s="153"/>
      <c r="B587" s="154"/>
      <c r="C587" s="180"/>
      <c r="D587" s="156"/>
      <c r="E587" s="157"/>
      <c r="F587" s="155"/>
      <c r="G587" s="155"/>
      <c r="H587" s="146"/>
      <c r="I587" s="146"/>
      <c r="J587" s="146"/>
      <c r="K587" s="146"/>
      <c r="L587" s="146"/>
      <c r="M587" s="146"/>
      <c r="N587" s="146"/>
      <c r="O587" s="146" t="s">
        <v>136</v>
      </c>
      <c r="P587" s="146">
        <v>0</v>
      </c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</row>
    <row r="588" spans="1:33" outlineLevel="3" x14ac:dyDescent="0.25">
      <c r="A588" s="153"/>
      <c r="B588" s="154"/>
      <c r="C588" s="180"/>
      <c r="D588" s="156"/>
      <c r="E588" s="157"/>
      <c r="F588" s="155"/>
      <c r="G588" s="155"/>
      <c r="H588" s="146"/>
      <c r="I588" s="146"/>
      <c r="J588" s="146"/>
      <c r="K588" s="146"/>
      <c r="L588" s="146"/>
      <c r="M588" s="146"/>
      <c r="N588" s="146"/>
      <c r="O588" s="146" t="s">
        <v>136</v>
      </c>
      <c r="P588" s="146">
        <v>0</v>
      </c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</row>
    <row r="589" spans="1:33" outlineLevel="3" x14ac:dyDescent="0.25">
      <c r="A589" s="153"/>
      <c r="B589" s="154"/>
      <c r="C589" s="181" t="s">
        <v>154</v>
      </c>
      <c r="D589" s="158"/>
      <c r="E589" s="159"/>
      <c r="F589" s="155"/>
      <c r="G589" s="155"/>
      <c r="H589" s="146"/>
      <c r="I589" s="146"/>
      <c r="J589" s="146"/>
      <c r="K589" s="146"/>
      <c r="L589" s="146"/>
      <c r="M589" s="146"/>
      <c r="N589" s="146"/>
      <c r="O589" s="146" t="s">
        <v>136</v>
      </c>
      <c r="P589" s="146">
        <v>1</v>
      </c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</row>
    <row r="590" spans="1:33" outlineLevel="3" x14ac:dyDescent="0.25">
      <c r="A590" s="153"/>
      <c r="B590" s="154"/>
      <c r="C590" s="180" t="s">
        <v>178</v>
      </c>
      <c r="D590" s="156"/>
      <c r="E590" s="157"/>
      <c r="F590" s="155"/>
      <c r="G590" s="155"/>
      <c r="H590" s="146"/>
      <c r="I590" s="146"/>
      <c r="J590" s="146"/>
      <c r="K590" s="146"/>
      <c r="L590" s="146"/>
      <c r="M590" s="146"/>
      <c r="N590" s="146"/>
      <c r="O590" s="146" t="s">
        <v>136</v>
      </c>
      <c r="P590" s="146">
        <v>0</v>
      </c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</row>
    <row r="591" spans="1:33" outlineLevel="3" x14ac:dyDescent="0.25">
      <c r="A591" s="153"/>
      <c r="B591" s="154"/>
      <c r="C591" s="180"/>
      <c r="D591" s="156"/>
      <c r="E591" s="157"/>
      <c r="F591" s="155"/>
      <c r="G591" s="155"/>
      <c r="H591" s="146"/>
      <c r="I591" s="146"/>
      <c r="J591" s="146"/>
      <c r="K591" s="146"/>
      <c r="L591" s="146"/>
      <c r="M591" s="146"/>
      <c r="N591" s="146"/>
      <c r="O591" s="146" t="s">
        <v>136</v>
      </c>
      <c r="P591" s="146">
        <v>0</v>
      </c>
      <c r="Q591" s="146"/>
      <c r="R591" s="146"/>
      <c r="S591" s="146"/>
      <c r="T591" s="146"/>
      <c r="U591" s="146"/>
      <c r="V591" s="146"/>
      <c r="W591" s="146"/>
      <c r="X591" s="146"/>
      <c r="Y591" s="146"/>
      <c r="Z591" s="146"/>
      <c r="AA591" s="146"/>
      <c r="AB591" s="146"/>
      <c r="AC591" s="146"/>
      <c r="AD591" s="146"/>
      <c r="AE591" s="146"/>
      <c r="AF591" s="146"/>
      <c r="AG591" s="146"/>
    </row>
    <row r="592" spans="1:33" outlineLevel="3" x14ac:dyDescent="0.25">
      <c r="A592" s="153"/>
      <c r="B592" s="154"/>
      <c r="C592" s="180"/>
      <c r="D592" s="156"/>
      <c r="E592" s="157"/>
      <c r="F592" s="155"/>
      <c r="G592" s="155"/>
      <c r="H592" s="146"/>
      <c r="I592" s="146"/>
      <c r="J592" s="146"/>
      <c r="K592" s="146"/>
      <c r="L592" s="146"/>
      <c r="M592" s="146"/>
      <c r="N592" s="146"/>
      <c r="O592" s="146" t="s">
        <v>136</v>
      </c>
      <c r="P592" s="146">
        <v>0</v>
      </c>
      <c r="Q592" s="146"/>
      <c r="R592" s="146"/>
      <c r="S592" s="146"/>
      <c r="T592" s="146"/>
      <c r="U592" s="146"/>
      <c r="V592" s="146"/>
      <c r="W592" s="146"/>
      <c r="X592" s="146"/>
      <c r="Y592" s="146"/>
      <c r="Z592" s="146"/>
      <c r="AA592" s="146"/>
      <c r="AB592" s="146"/>
      <c r="AC592" s="146"/>
      <c r="AD592" s="146"/>
      <c r="AE592" s="146"/>
      <c r="AF592" s="146"/>
      <c r="AG592" s="146"/>
    </row>
    <row r="593" spans="1:33" outlineLevel="3" x14ac:dyDescent="0.25">
      <c r="A593" s="153"/>
      <c r="B593" s="154"/>
      <c r="C593" s="180"/>
      <c r="D593" s="156"/>
      <c r="E593" s="157"/>
      <c r="F593" s="155"/>
      <c r="G593" s="155"/>
      <c r="H593" s="146"/>
      <c r="I593" s="146"/>
      <c r="J593" s="146"/>
      <c r="K593" s="146"/>
      <c r="L593" s="146"/>
      <c r="M593" s="146"/>
      <c r="N593" s="146"/>
      <c r="O593" s="146" t="s">
        <v>136</v>
      </c>
      <c r="P593" s="146">
        <v>0</v>
      </c>
      <c r="Q593" s="146"/>
      <c r="R593" s="146"/>
      <c r="S593" s="146"/>
      <c r="T593" s="146"/>
      <c r="U593" s="146"/>
      <c r="V593" s="146"/>
      <c r="W593" s="146"/>
      <c r="X593" s="146"/>
      <c r="Y593" s="146"/>
      <c r="Z593" s="146"/>
      <c r="AA593" s="146"/>
      <c r="AB593" s="146"/>
      <c r="AC593" s="146"/>
      <c r="AD593" s="146"/>
      <c r="AE593" s="146"/>
      <c r="AF593" s="146"/>
      <c r="AG593" s="146"/>
    </row>
    <row r="594" spans="1:33" outlineLevel="3" x14ac:dyDescent="0.25">
      <c r="A594" s="153"/>
      <c r="B594" s="154"/>
      <c r="C594" s="180"/>
      <c r="D594" s="156"/>
      <c r="E594" s="157"/>
      <c r="F594" s="155"/>
      <c r="G594" s="155"/>
      <c r="H594" s="146"/>
      <c r="I594" s="146"/>
      <c r="J594" s="146"/>
      <c r="K594" s="146"/>
      <c r="L594" s="146"/>
      <c r="M594" s="146"/>
      <c r="N594" s="146"/>
      <c r="O594" s="146" t="s">
        <v>136</v>
      </c>
      <c r="P594" s="146">
        <v>0</v>
      </c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46"/>
      <c r="AG594" s="146"/>
    </row>
    <row r="595" spans="1:33" outlineLevel="3" x14ac:dyDescent="0.25">
      <c r="A595" s="153"/>
      <c r="B595" s="154"/>
      <c r="C595" s="180"/>
      <c r="D595" s="156"/>
      <c r="E595" s="157"/>
      <c r="F595" s="155"/>
      <c r="G595" s="155"/>
      <c r="H595" s="146"/>
      <c r="I595" s="146"/>
      <c r="J595" s="146"/>
      <c r="K595" s="146"/>
      <c r="L595" s="146"/>
      <c r="M595" s="146"/>
      <c r="N595" s="146"/>
      <c r="O595" s="146" t="s">
        <v>136</v>
      </c>
      <c r="P595" s="146">
        <v>0</v>
      </c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46"/>
      <c r="AG595" s="146"/>
    </row>
    <row r="596" spans="1:33" outlineLevel="3" x14ac:dyDescent="0.25">
      <c r="A596" s="153"/>
      <c r="B596" s="154"/>
      <c r="C596" s="180"/>
      <c r="D596" s="156"/>
      <c r="E596" s="157"/>
      <c r="F596" s="155"/>
      <c r="G596" s="155"/>
      <c r="H596" s="146"/>
      <c r="I596" s="146"/>
      <c r="J596" s="146"/>
      <c r="K596" s="146"/>
      <c r="L596" s="146"/>
      <c r="M596" s="146"/>
      <c r="N596" s="146"/>
      <c r="O596" s="146" t="s">
        <v>136</v>
      </c>
      <c r="P596" s="146">
        <v>0</v>
      </c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46"/>
      <c r="AG596" s="146"/>
    </row>
    <row r="597" spans="1:33" outlineLevel="3" x14ac:dyDescent="0.25">
      <c r="A597" s="153"/>
      <c r="B597" s="154"/>
      <c r="C597" s="180"/>
      <c r="D597" s="156"/>
      <c r="E597" s="157"/>
      <c r="F597" s="155"/>
      <c r="G597" s="155"/>
      <c r="H597" s="146"/>
      <c r="I597" s="146"/>
      <c r="J597" s="146"/>
      <c r="K597" s="146"/>
      <c r="L597" s="146"/>
      <c r="M597" s="146"/>
      <c r="N597" s="146"/>
      <c r="O597" s="146" t="s">
        <v>136</v>
      </c>
      <c r="P597" s="146">
        <v>0</v>
      </c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46"/>
      <c r="AG597" s="146"/>
    </row>
    <row r="598" spans="1:33" outlineLevel="3" x14ac:dyDescent="0.25">
      <c r="A598" s="153"/>
      <c r="B598" s="154"/>
      <c r="C598" s="180"/>
      <c r="D598" s="156"/>
      <c r="E598" s="157"/>
      <c r="F598" s="155"/>
      <c r="G598" s="155"/>
      <c r="H598" s="146"/>
      <c r="I598" s="146"/>
      <c r="J598" s="146"/>
      <c r="K598" s="146"/>
      <c r="L598" s="146"/>
      <c r="M598" s="146"/>
      <c r="N598" s="146"/>
      <c r="O598" s="146" t="s">
        <v>136</v>
      </c>
      <c r="P598" s="146">
        <v>0</v>
      </c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46"/>
      <c r="AG598" s="146"/>
    </row>
    <row r="599" spans="1:33" outlineLevel="3" x14ac:dyDescent="0.25">
      <c r="A599" s="153"/>
      <c r="B599" s="154"/>
      <c r="C599" s="180"/>
      <c r="D599" s="156"/>
      <c r="E599" s="157"/>
      <c r="F599" s="155"/>
      <c r="G599" s="155"/>
      <c r="H599" s="146"/>
      <c r="I599" s="146"/>
      <c r="J599" s="146"/>
      <c r="K599" s="146"/>
      <c r="L599" s="146"/>
      <c r="M599" s="146"/>
      <c r="N599" s="146"/>
      <c r="O599" s="146" t="s">
        <v>136</v>
      </c>
      <c r="P599" s="146">
        <v>0</v>
      </c>
      <c r="Q599" s="146"/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46"/>
      <c r="AG599" s="146"/>
    </row>
    <row r="600" spans="1:33" outlineLevel="3" x14ac:dyDescent="0.25">
      <c r="A600" s="153"/>
      <c r="B600" s="154"/>
      <c r="C600" s="181" t="s">
        <v>154</v>
      </c>
      <c r="D600" s="158"/>
      <c r="E600" s="159"/>
      <c r="F600" s="155"/>
      <c r="G600" s="155"/>
      <c r="H600" s="146"/>
      <c r="I600" s="146"/>
      <c r="J600" s="146"/>
      <c r="K600" s="146"/>
      <c r="L600" s="146"/>
      <c r="M600" s="146"/>
      <c r="N600" s="146"/>
      <c r="O600" s="146" t="s">
        <v>136</v>
      </c>
      <c r="P600" s="146">
        <v>1</v>
      </c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</row>
    <row r="601" spans="1:33" ht="20.399999999999999" outlineLevel="1" x14ac:dyDescent="0.25">
      <c r="A601" s="166">
        <v>92</v>
      </c>
      <c r="B601" s="167" t="s">
        <v>372</v>
      </c>
      <c r="C601" s="179" t="s">
        <v>373</v>
      </c>
      <c r="D601" s="168" t="s">
        <v>147</v>
      </c>
      <c r="E601" s="169"/>
      <c r="F601" s="170">
        <v>12.8</v>
      </c>
      <c r="G601" s="171">
        <f>ROUND(E601*F601,2)</f>
        <v>0</v>
      </c>
      <c r="H601" s="146"/>
      <c r="I601" s="146"/>
      <c r="J601" s="146"/>
      <c r="K601" s="146"/>
      <c r="L601" s="146"/>
      <c r="M601" s="146"/>
      <c r="N601" s="146"/>
      <c r="O601" s="146" t="s">
        <v>135</v>
      </c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</row>
    <row r="602" spans="1:33" outlineLevel="2" x14ac:dyDescent="0.25">
      <c r="A602" s="153"/>
      <c r="B602" s="154"/>
      <c r="C602" s="180" t="s">
        <v>177</v>
      </c>
      <c r="D602" s="156"/>
      <c r="E602" s="157"/>
      <c r="F602" s="155"/>
      <c r="G602" s="155"/>
      <c r="H602" s="146"/>
      <c r="I602" s="146"/>
      <c r="J602" s="146"/>
      <c r="K602" s="146"/>
      <c r="L602" s="146"/>
      <c r="M602" s="146"/>
      <c r="N602" s="146"/>
      <c r="O602" s="146" t="s">
        <v>136</v>
      </c>
      <c r="P602" s="146">
        <v>0</v>
      </c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</row>
    <row r="603" spans="1:33" outlineLevel="3" x14ac:dyDescent="0.25">
      <c r="A603" s="153"/>
      <c r="B603" s="154"/>
      <c r="C603" s="180" t="s">
        <v>365</v>
      </c>
      <c r="D603" s="156"/>
      <c r="E603" s="157"/>
      <c r="F603" s="155"/>
      <c r="G603" s="155"/>
      <c r="H603" s="146"/>
      <c r="I603" s="146"/>
      <c r="J603" s="146"/>
      <c r="K603" s="146"/>
      <c r="L603" s="146"/>
      <c r="M603" s="146"/>
      <c r="N603" s="146"/>
      <c r="O603" s="146" t="s">
        <v>136</v>
      </c>
      <c r="P603" s="146">
        <v>0</v>
      </c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</row>
    <row r="604" spans="1:33" outlineLevel="3" x14ac:dyDescent="0.25">
      <c r="A604" s="153"/>
      <c r="B604" s="154"/>
      <c r="C604" s="180"/>
      <c r="D604" s="156"/>
      <c r="E604" s="157"/>
      <c r="F604" s="155"/>
      <c r="G604" s="155"/>
      <c r="H604" s="146"/>
      <c r="I604" s="146"/>
      <c r="J604" s="146"/>
      <c r="K604" s="146"/>
      <c r="L604" s="146"/>
      <c r="M604" s="146"/>
      <c r="N604" s="146"/>
      <c r="O604" s="146" t="s">
        <v>136</v>
      </c>
      <c r="P604" s="146">
        <v>0</v>
      </c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</row>
    <row r="605" spans="1:33" outlineLevel="3" x14ac:dyDescent="0.25">
      <c r="A605" s="153"/>
      <c r="B605" s="154"/>
      <c r="C605" s="180"/>
      <c r="D605" s="156"/>
      <c r="E605" s="157"/>
      <c r="F605" s="155"/>
      <c r="G605" s="155"/>
      <c r="H605" s="146"/>
      <c r="I605" s="146"/>
      <c r="J605" s="146"/>
      <c r="K605" s="146"/>
      <c r="L605" s="146"/>
      <c r="M605" s="146"/>
      <c r="N605" s="146"/>
      <c r="O605" s="146" t="s">
        <v>136</v>
      </c>
      <c r="P605" s="146">
        <v>0</v>
      </c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</row>
    <row r="606" spans="1:33" outlineLevel="3" x14ac:dyDescent="0.25">
      <c r="A606" s="153"/>
      <c r="B606" s="154"/>
      <c r="C606" s="180"/>
      <c r="D606" s="156"/>
      <c r="E606" s="157"/>
      <c r="F606" s="155"/>
      <c r="G606" s="155"/>
      <c r="H606" s="146"/>
      <c r="I606" s="146"/>
      <c r="J606" s="146"/>
      <c r="K606" s="146"/>
      <c r="L606" s="146"/>
      <c r="M606" s="146"/>
      <c r="N606" s="146"/>
      <c r="O606" s="146" t="s">
        <v>136</v>
      </c>
      <c r="P606" s="146">
        <v>0</v>
      </c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</row>
    <row r="607" spans="1:33" outlineLevel="3" x14ac:dyDescent="0.25">
      <c r="A607" s="153"/>
      <c r="B607" s="154"/>
      <c r="C607" s="180"/>
      <c r="D607" s="156"/>
      <c r="E607" s="157"/>
      <c r="F607" s="155"/>
      <c r="G607" s="155"/>
      <c r="H607" s="146"/>
      <c r="I607" s="146"/>
      <c r="J607" s="146"/>
      <c r="K607" s="146"/>
      <c r="L607" s="146"/>
      <c r="M607" s="146"/>
      <c r="N607" s="146"/>
      <c r="O607" s="146" t="s">
        <v>136</v>
      </c>
      <c r="P607" s="146">
        <v>0</v>
      </c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</row>
    <row r="608" spans="1:33" outlineLevel="3" x14ac:dyDescent="0.25">
      <c r="A608" s="153"/>
      <c r="B608" s="154"/>
      <c r="C608" s="180"/>
      <c r="D608" s="156"/>
      <c r="E608" s="157"/>
      <c r="F608" s="155"/>
      <c r="G608" s="155"/>
      <c r="H608" s="146"/>
      <c r="I608" s="146"/>
      <c r="J608" s="146"/>
      <c r="K608" s="146"/>
      <c r="L608" s="146"/>
      <c r="M608" s="146"/>
      <c r="N608" s="146"/>
      <c r="O608" s="146" t="s">
        <v>136</v>
      </c>
      <c r="P608" s="146">
        <v>0</v>
      </c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</row>
    <row r="609" spans="1:33" outlineLevel="3" x14ac:dyDescent="0.25">
      <c r="A609" s="153"/>
      <c r="B609" s="154"/>
      <c r="C609" s="181" t="s">
        <v>154</v>
      </c>
      <c r="D609" s="158"/>
      <c r="E609" s="159"/>
      <c r="F609" s="155"/>
      <c r="G609" s="155"/>
      <c r="H609" s="146"/>
      <c r="I609" s="146"/>
      <c r="J609" s="146"/>
      <c r="K609" s="146"/>
      <c r="L609" s="146"/>
      <c r="M609" s="146"/>
      <c r="N609" s="146"/>
      <c r="O609" s="146" t="s">
        <v>136</v>
      </c>
      <c r="P609" s="146">
        <v>1</v>
      </c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  <c r="AD609" s="146"/>
      <c r="AE609" s="146"/>
      <c r="AF609" s="146"/>
      <c r="AG609" s="146"/>
    </row>
    <row r="610" spans="1:33" outlineLevel="3" x14ac:dyDescent="0.25">
      <c r="A610" s="153"/>
      <c r="B610" s="154"/>
      <c r="C610" s="180" t="s">
        <v>178</v>
      </c>
      <c r="D610" s="156"/>
      <c r="E610" s="157"/>
      <c r="F610" s="155"/>
      <c r="G610" s="155"/>
      <c r="H610" s="146"/>
      <c r="I610" s="146"/>
      <c r="J610" s="146"/>
      <c r="K610" s="146"/>
      <c r="L610" s="146"/>
      <c r="M610" s="146"/>
      <c r="N610" s="146"/>
      <c r="O610" s="146" t="s">
        <v>136</v>
      </c>
      <c r="P610" s="146">
        <v>0</v>
      </c>
      <c r="Q610" s="146"/>
      <c r="R610" s="146"/>
      <c r="S610" s="146"/>
      <c r="T610" s="146"/>
      <c r="U610" s="146"/>
      <c r="V610" s="146"/>
      <c r="W610" s="146"/>
      <c r="X610" s="146"/>
      <c r="Y610" s="146"/>
      <c r="Z610" s="146"/>
      <c r="AA610" s="146"/>
      <c r="AB610" s="146"/>
      <c r="AC610" s="146"/>
      <c r="AD610" s="146"/>
      <c r="AE610" s="146"/>
      <c r="AF610" s="146"/>
      <c r="AG610" s="146"/>
    </row>
    <row r="611" spans="1:33" outlineLevel="3" x14ac:dyDescent="0.25">
      <c r="A611" s="153"/>
      <c r="B611" s="154"/>
      <c r="C611" s="180"/>
      <c r="D611" s="156"/>
      <c r="E611" s="157"/>
      <c r="F611" s="155"/>
      <c r="G611" s="155"/>
      <c r="H611" s="146"/>
      <c r="I611" s="146"/>
      <c r="J611" s="146"/>
      <c r="K611" s="146"/>
      <c r="L611" s="146"/>
      <c r="M611" s="146"/>
      <c r="N611" s="146"/>
      <c r="O611" s="146" t="s">
        <v>136</v>
      </c>
      <c r="P611" s="146">
        <v>0</v>
      </c>
      <c r="Q611" s="146"/>
      <c r="R611" s="146"/>
      <c r="S611" s="146"/>
      <c r="T611" s="146"/>
      <c r="U611" s="146"/>
      <c r="V611" s="146"/>
      <c r="W611" s="146"/>
      <c r="X611" s="146"/>
      <c r="Y611" s="146"/>
      <c r="Z611" s="146"/>
      <c r="AA611" s="146"/>
      <c r="AB611" s="146"/>
      <c r="AC611" s="146"/>
      <c r="AD611" s="146"/>
      <c r="AE611" s="146"/>
      <c r="AF611" s="146"/>
      <c r="AG611" s="146"/>
    </row>
    <row r="612" spans="1:33" outlineLevel="3" x14ac:dyDescent="0.25">
      <c r="A612" s="153"/>
      <c r="B612" s="154"/>
      <c r="C612" s="180"/>
      <c r="D612" s="156"/>
      <c r="E612" s="157"/>
      <c r="F612" s="155"/>
      <c r="G612" s="155"/>
      <c r="H612" s="146"/>
      <c r="I612" s="146"/>
      <c r="J612" s="146"/>
      <c r="K612" s="146"/>
      <c r="L612" s="146"/>
      <c r="M612" s="146"/>
      <c r="N612" s="146"/>
      <c r="O612" s="146" t="s">
        <v>136</v>
      </c>
      <c r="P612" s="146">
        <v>0</v>
      </c>
      <c r="Q612" s="146"/>
      <c r="R612" s="146"/>
      <c r="S612" s="146"/>
      <c r="T612" s="146"/>
      <c r="U612" s="146"/>
      <c r="V612" s="146"/>
      <c r="W612" s="146"/>
      <c r="X612" s="146"/>
      <c r="Y612" s="146"/>
      <c r="Z612" s="146"/>
      <c r="AA612" s="146"/>
      <c r="AB612" s="146"/>
      <c r="AC612" s="146"/>
      <c r="AD612" s="146"/>
      <c r="AE612" s="146"/>
      <c r="AF612" s="146"/>
      <c r="AG612" s="146"/>
    </row>
    <row r="613" spans="1:33" outlineLevel="3" x14ac:dyDescent="0.25">
      <c r="A613" s="153"/>
      <c r="B613" s="154"/>
      <c r="C613" s="180"/>
      <c r="D613" s="156"/>
      <c r="E613" s="157"/>
      <c r="F613" s="155"/>
      <c r="G613" s="155"/>
      <c r="H613" s="146"/>
      <c r="I613" s="146"/>
      <c r="J613" s="146"/>
      <c r="K613" s="146"/>
      <c r="L613" s="146"/>
      <c r="M613" s="146"/>
      <c r="N613" s="146"/>
      <c r="O613" s="146" t="s">
        <v>136</v>
      </c>
      <c r="P613" s="146">
        <v>0</v>
      </c>
      <c r="Q613" s="146"/>
      <c r="R613" s="146"/>
      <c r="S613" s="146"/>
      <c r="T613" s="146"/>
      <c r="U613" s="146"/>
      <c r="V613" s="146"/>
      <c r="W613" s="146"/>
      <c r="X613" s="146"/>
      <c r="Y613" s="146"/>
      <c r="Z613" s="146"/>
      <c r="AA613" s="146"/>
      <c r="AB613" s="146"/>
      <c r="AC613" s="146"/>
      <c r="AD613" s="146"/>
      <c r="AE613" s="146"/>
      <c r="AF613" s="146"/>
      <c r="AG613" s="146"/>
    </row>
    <row r="614" spans="1:33" outlineLevel="3" x14ac:dyDescent="0.25">
      <c r="A614" s="153"/>
      <c r="B614" s="154"/>
      <c r="C614" s="180"/>
      <c r="D614" s="156"/>
      <c r="E614" s="157"/>
      <c r="F614" s="155"/>
      <c r="G614" s="155"/>
      <c r="H614" s="146"/>
      <c r="I614" s="146"/>
      <c r="J614" s="146"/>
      <c r="K614" s="146"/>
      <c r="L614" s="146"/>
      <c r="M614" s="146"/>
      <c r="N614" s="146"/>
      <c r="O614" s="146" t="s">
        <v>136</v>
      </c>
      <c r="P614" s="146">
        <v>0</v>
      </c>
      <c r="Q614" s="146"/>
      <c r="R614" s="146"/>
      <c r="S614" s="146"/>
      <c r="T614" s="146"/>
      <c r="U614" s="146"/>
      <c r="V614" s="146"/>
      <c r="W614" s="146"/>
      <c r="X614" s="146"/>
      <c r="Y614" s="146"/>
      <c r="Z614" s="146"/>
      <c r="AA614" s="146"/>
      <c r="AB614" s="146"/>
      <c r="AC614" s="146"/>
      <c r="AD614" s="146"/>
      <c r="AE614" s="146"/>
      <c r="AF614" s="146"/>
      <c r="AG614" s="146"/>
    </row>
    <row r="615" spans="1:33" outlineLevel="3" x14ac:dyDescent="0.25">
      <c r="A615" s="153"/>
      <c r="B615" s="154"/>
      <c r="C615" s="180"/>
      <c r="D615" s="156"/>
      <c r="E615" s="157"/>
      <c r="F615" s="155"/>
      <c r="G615" s="155"/>
      <c r="H615" s="146"/>
      <c r="I615" s="146"/>
      <c r="J615" s="146"/>
      <c r="K615" s="146"/>
      <c r="L615" s="146"/>
      <c r="M615" s="146"/>
      <c r="N615" s="146"/>
      <c r="O615" s="146" t="s">
        <v>136</v>
      </c>
      <c r="P615" s="146">
        <v>0</v>
      </c>
      <c r="Q615" s="146"/>
      <c r="R615" s="146"/>
      <c r="S615" s="146"/>
      <c r="T615" s="146"/>
      <c r="U615" s="146"/>
      <c r="V615" s="146"/>
      <c r="W615" s="146"/>
      <c r="X615" s="146"/>
      <c r="Y615" s="146"/>
      <c r="Z615" s="146"/>
      <c r="AA615" s="146"/>
      <c r="AB615" s="146"/>
      <c r="AC615" s="146"/>
      <c r="AD615" s="146"/>
      <c r="AE615" s="146"/>
      <c r="AF615" s="146"/>
      <c r="AG615" s="146"/>
    </row>
    <row r="616" spans="1:33" outlineLevel="3" x14ac:dyDescent="0.25">
      <c r="A616" s="153"/>
      <c r="B616" s="154"/>
      <c r="C616" s="180"/>
      <c r="D616" s="156"/>
      <c r="E616" s="157"/>
      <c r="F616" s="155"/>
      <c r="G616" s="155"/>
      <c r="H616" s="146"/>
      <c r="I616" s="146"/>
      <c r="J616" s="146"/>
      <c r="K616" s="146"/>
      <c r="L616" s="146"/>
      <c r="M616" s="146"/>
      <c r="N616" s="146"/>
      <c r="O616" s="146" t="s">
        <v>136</v>
      </c>
      <c r="P616" s="146">
        <v>0</v>
      </c>
      <c r="Q616" s="146"/>
      <c r="R616" s="146"/>
      <c r="S616" s="146"/>
      <c r="T616" s="146"/>
      <c r="U616" s="146"/>
      <c r="V616" s="146"/>
      <c r="W616" s="146"/>
      <c r="X616" s="146"/>
      <c r="Y616" s="146"/>
      <c r="Z616" s="146"/>
      <c r="AA616" s="146"/>
      <c r="AB616" s="146"/>
      <c r="AC616" s="146"/>
      <c r="AD616" s="146"/>
      <c r="AE616" s="146"/>
      <c r="AF616" s="146"/>
      <c r="AG616" s="146"/>
    </row>
    <row r="617" spans="1:33" outlineLevel="3" x14ac:dyDescent="0.25">
      <c r="A617" s="153"/>
      <c r="B617" s="154"/>
      <c r="C617" s="180"/>
      <c r="D617" s="156"/>
      <c r="E617" s="157"/>
      <c r="F617" s="155"/>
      <c r="G617" s="155"/>
      <c r="H617" s="146"/>
      <c r="I617" s="146"/>
      <c r="J617" s="146"/>
      <c r="K617" s="146"/>
      <c r="L617" s="146"/>
      <c r="M617" s="146"/>
      <c r="N617" s="146"/>
      <c r="O617" s="146" t="s">
        <v>136</v>
      </c>
      <c r="P617" s="146">
        <v>0</v>
      </c>
      <c r="Q617" s="146"/>
      <c r="R617" s="146"/>
      <c r="S617" s="146"/>
      <c r="T617" s="146"/>
      <c r="U617" s="146"/>
      <c r="V617" s="146"/>
      <c r="W617" s="146"/>
      <c r="X617" s="146"/>
      <c r="Y617" s="146"/>
      <c r="Z617" s="146"/>
      <c r="AA617" s="146"/>
      <c r="AB617" s="146"/>
      <c r="AC617" s="146"/>
      <c r="AD617" s="146"/>
      <c r="AE617" s="146"/>
      <c r="AF617" s="146"/>
      <c r="AG617" s="146"/>
    </row>
    <row r="618" spans="1:33" outlineLevel="3" x14ac:dyDescent="0.25">
      <c r="A618" s="153"/>
      <c r="B618" s="154"/>
      <c r="C618" s="180"/>
      <c r="D618" s="156"/>
      <c r="E618" s="157"/>
      <c r="F618" s="155"/>
      <c r="G618" s="155"/>
      <c r="H618" s="146"/>
      <c r="I618" s="146"/>
      <c r="J618" s="146"/>
      <c r="K618" s="146"/>
      <c r="L618" s="146"/>
      <c r="M618" s="146"/>
      <c r="N618" s="146"/>
      <c r="O618" s="146" t="s">
        <v>136</v>
      </c>
      <c r="P618" s="146">
        <v>0</v>
      </c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</row>
    <row r="619" spans="1:33" outlineLevel="3" x14ac:dyDescent="0.25">
      <c r="A619" s="153"/>
      <c r="B619" s="154"/>
      <c r="C619" s="180"/>
      <c r="D619" s="156"/>
      <c r="E619" s="157"/>
      <c r="F619" s="155"/>
      <c r="G619" s="155"/>
      <c r="H619" s="146"/>
      <c r="I619" s="146"/>
      <c r="J619" s="146"/>
      <c r="K619" s="146"/>
      <c r="L619" s="146"/>
      <c r="M619" s="146"/>
      <c r="N619" s="146"/>
      <c r="O619" s="146" t="s">
        <v>136</v>
      </c>
      <c r="P619" s="146">
        <v>0</v>
      </c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</row>
    <row r="620" spans="1:33" outlineLevel="3" x14ac:dyDescent="0.25">
      <c r="A620" s="153"/>
      <c r="B620" s="154"/>
      <c r="C620" s="181" t="s">
        <v>154</v>
      </c>
      <c r="D620" s="158"/>
      <c r="E620" s="159"/>
      <c r="F620" s="155"/>
      <c r="G620" s="155"/>
      <c r="H620" s="146"/>
      <c r="I620" s="146"/>
      <c r="J620" s="146"/>
      <c r="K620" s="146"/>
      <c r="L620" s="146"/>
      <c r="M620" s="146"/>
      <c r="N620" s="146"/>
      <c r="O620" s="146" t="s">
        <v>136</v>
      </c>
      <c r="P620" s="146">
        <v>1</v>
      </c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</row>
    <row r="621" spans="1:33" ht="20.399999999999999" outlineLevel="1" x14ac:dyDescent="0.25">
      <c r="A621" s="166">
        <v>93</v>
      </c>
      <c r="B621" s="167" t="s">
        <v>374</v>
      </c>
      <c r="C621" s="179" t="s">
        <v>375</v>
      </c>
      <c r="D621" s="168" t="s">
        <v>173</v>
      </c>
      <c r="E621" s="169"/>
      <c r="F621" s="170">
        <v>365</v>
      </c>
      <c r="G621" s="171">
        <f>ROUND(E621*F621,2)</f>
        <v>0</v>
      </c>
      <c r="H621" s="146"/>
      <c r="I621" s="146"/>
      <c r="J621" s="146"/>
      <c r="K621" s="146"/>
      <c r="L621" s="146"/>
      <c r="M621" s="146"/>
      <c r="N621" s="146"/>
      <c r="O621" s="146" t="s">
        <v>135</v>
      </c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</row>
    <row r="622" spans="1:33" outlineLevel="2" x14ac:dyDescent="0.25">
      <c r="A622" s="153"/>
      <c r="B622" s="154"/>
      <c r="C622" s="180" t="s">
        <v>177</v>
      </c>
      <c r="D622" s="156"/>
      <c r="E622" s="157"/>
      <c r="F622" s="155"/>
      <c r="G622" s="155"/>
      <c r="H622" s="146"/>
      <c r="I622" s="146"/>
      <c r="J622" s="146"/>
      <c r="K622" s="146"/>
      <c r="L622" s="146"/>
      <c r="M622" s="146"/>
      <c r="N622" s="146"/>
      <c r="O622" s="146" t="s">
        <v>136</v>
      </c>
      <c r="P622" s="146">
        <v>0</v>
      </c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</row>
    <row r="623" spans="1:33" outlineLevel="3" x14ac:dyDescent="0.25">
      <c r="A623" s="153"/>
      <c r="B623" s="154"/>
      <c r="C623" s="180"/>
      <c r="D623" s="156"/>
      <c r="E623" s="157"/>
      <c r="F623" s="155"/>
      <c r="G623" s="155"/>
      <c r="H623" s="146"/>
      <c r="I623" s="146"/>
      <c r="J623" s="146"/>
      <c r="K623" s="146"/>
      <c r="L623" s="146"/>
      <c r="M623" s="146"/>
      <c r="N623" s="146"/>
      <c r="O623" s="146" t="s">
        <v>136</v>
      </c>
      <c r="P623" s="146">
        <v>0</v>
      </c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</row>
    <row r="624" spans="1:33" outlineLevel="3" x14ac:dyDescent="0.25">
      <c r="A624" s="153"/>
      <c r="B624" s="154"/>
      <c r="C624" s="180"/>
      <c r="D624" s="156"/>
      <c r="E624" s="157"/>
      <c r="F624" s="155"/>
      <c r="G624" s="155"/>
      <c r="H624" s="146"/>
      <c r="I624" s="146"/>
      <c r="J624" s="146"/>
      <c r="K624" s="146"/>
      <c r="L624" s="146"/>
      <c r="M624" s="146"/>
      <c r="N624" s="146"/>
      <c r="O624" s="146" t="s">
        <v>136</v>
      </c>
      <c r="P624" s="146">
        <v>0</v>
      </c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</row>
    <row r="625" spans="1:33" outlineLevel="3" x14ac:dyDescent="0.25">
      <c r="A625" s="153"/>
      <c r="B625" s="154"/>
      <c r="C625" s="180"/>
      <c r="D625" s="156"/>
      <c r="E625" s="157"/>
      <c r="F625" s="155"/>
      <c r="G625" s="155"/>
      <c r="H625" s="146"/>
      <c r="I625" s="146"/>
      <c r="J625" s="146"/>
      <c r="K625" s="146"/>
      <c r="L625" s="146"/>
      <c r="M625" s="146"/>
      <c r="N625" s="146"/>
      <c r="O625" s="146" t="s">
        <v>136</v>
      </c>
      <c r="P625" s="146">
        <v>0</v>
      </c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</row>
    <row r="626" spans="1:33" outlineLevel="3" x14ac:dyDescent="0.25">
      <c r="A626" s="153"/>
      <c r="B626" s="154"/>
      <c r="C626" s="180"/>
      <c r="D626" s="156"/>
      <c r="E626" s="157"/>
      <c r="F626" s="155"/>
      <c r="G626" s="155"/>
      <c r="H626" s="146"/>
      <c r="I626" s="146"/>
      <c r="J626" s="146"/>
      <c r="K626" s="146"/>
      <c r="L626" s="146"/>
      <c r="M626" s="146"/>
      <c r="N626" s="146"/>
      <c r="O626" s="146" t="s">
        <v>136</v>
      </c>
      <c r="P626" s="146">
        <v>0</v>
      </c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</row>
    <row r="627" spans="1:33" outlineLevel="3" x14ac:dyDescent="0.25">
      <c r="A627" s="153"/>
      <c r="B627" s="154"/>
      <c r="C627" s="180"/>
      <c r="D627" s="156"/>
      <c r="E627" s="157"/>
      <c r="F627" s="155"/>
      <c r="G627" s="155"/>
      <c r="H627" s="146"/>
      <c r="I627" s="146"/>
      <c r="J627" s="146"/>
      <c r="K627" s="146"/>
      <c r="L627" s="146"/>
      <c r="M627" s="146"/>
      <c r="N627" s="146"/>
      <c r="O627" s="146" t="s">
        <v>136</v>
      </c>
      <c r="P627" s="146">
        <v>0</v>
      </c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  <c r="AD627" s="146"/>
      <c r="AE627" s="146"/>
      <c r="AF627" s="146"/>
      <c r="AG627" s="146"/>
    </row>
    <row r="628" spans="1:33" outlineLevel="3" x14ac:dyDescent="0.25">
      <c r="A628" s="153"/>
      <c r="B628" s="154"/>
      <c r="C628" s="180"/>
      <c r="D628" s="156"/>
      <c r="E628" s="157"/>
      <c r="F628" s="155"/>
      <c r="G628" s="155"/>
      <c r="H628" s="146"/>
      <c r="I628" s="146"/>
      <c r="J628" s="146"/>
      <c r="K628" s="146"/>
      <c r="L628" s="146"/>
      <c r="M628" s="146"/>
      <c r="N628" s="146"/>
      <c r="O628" s="146" t="s">
        <v>136</v>
      </c>
      <c r="P628" s="146">
        <v>0</v>
      </c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  <c r="AD628" s="146"/>
      <c r="AE628" s="146"/>
      <c r="AF628" s="146"/>
      <c r="AG628" s="146"/>
    </row>
    <row r="629" spans="1:33" ht="20.399999999999999" outlineLevel="1" x14ac:dyDescent="0.25">
      <c r="A629" s="166">
        <v>94</v>
      </c>
      <c r="B629" s="167" t="s">
        <v>376</v>
      </c>
      <c r="C629" s="179" t="s">
        <v>377</v>
      </c>
      <c r="D629" s="168" t="s">
        <v>147</v>
      </c>
      <c r="E629" s="169"/>
      <c r="F629" s="170">
        <v>20.7</v>
      </c>
      <c r="G629" s="171">
        <f>ROUND(E629*F629,2)</f>
        <v>0</v>
      </c>
      <c r="H629" s="146"/>
      <c r="I629" s="146"/>
      <c r="J629" s="146"/>
      <c r="K629" s="146"/>
      <c r="L629" s="146"/>
      <c r="M629" s="146"/>
      <c r="N629" s="146"/>
      <c r="O629" s="146" t="s">
        <v>214</v>
      </c>
      <c r="P629" s="146"/>
      <c r="Q629" s="146"/>
      <c r="R629" s="146"/>
      <c r="S629" s="146"/>
      <c r="T629" s="146"/>
      <c r="U629" s="146"/>
      <c r="V629" s="146"/>
      <c r="W629" s="146"/>
      <c r="X629" s="146"/>
      <c r="Y629" s="146"/>
      <c r="Z629" s="146"/>
      <c r="AA629" s="146"/>
      <c r="AB629" s="146"/>
      <c r="AC629" s="146"/>
      <c r="AD629" s="146"/>
      <c r="AE629" s="146"/>
      <c r="AF629" s="146"/>
      <c r="AG629" s="146"/>
    </row>
    <row r="630" spans="1:33" outlineLevel="2" x14ac:dyDescent="0.25">
      <c r="A630" s="153"/>
      <c r="B630" s="154"/>
      <c r="C630" s="180" t="s">
        <v>436</v>
      </c>
      <c r="D630" s="156"/>
      <c r="E630" s="157"/>
      <c r="F630" s="155"/>
      <c r="G630" s="155"/>
      <c r="H630" s="146"/>
      <c r="I630" s="146"/>
      <c r="J630" s="146"/>
      <c r="K630" s="146"/>
      <c r="L630" s="146"/>
      <c r="M630" s="146"/>
      <c r="N630" s="146"/>
      <c r="O630" s="146" t="s">
        <v>136</v>
      </c>
      <c r="P630" s="146">
        <v>5</v>
      </c>
      <c r="Q630" s="146"/>
      <c r="R630" s="146"/>
      <c r="S630" s="146"/>
      <c r="T630" s="146"/>
      <c r="U630" s="146"/>
      <c r="V630" s="146"/>
      <c r="W630" s="146"/>
      <c r="X630" s="146"/>
      <c r="Y630" s="146"/>
      <c r="Z630" s="146"/>
      <c r="AA630" s="146"/>
      <c r="AB630" s="146"/>
      <c r="AC630" s="146"/>
      <c r="AD630" s="146"/>
      <c r="AE630" s="146"/>
      <c r="AF630" s="146"/>
      <c r="AG630" s="146"/>
    </row>
    <row r="631" spans="1:33" outlineLevel="1" x14ac:dyDescent="0.25">
      <c r="A631" s="172">
        <v>95</v>
      </c>
      <c r="B631" s="173" t="s">
        <v>378</v>
      </c>
      <c r="C631" s="182" t="s">
        <v>379</v>
      </c>
      <c r="D631" s="174" t="s">
        <v>0</v>
      </c>
      <c r="E631" s="175"/>
      <c r="F631" s="176">
        <v>0.99</v>
      </c>
      <c r="G631" s="177">
        <f>ROUND(E631*F631,2)</f>
        <v>0</v>
      </c>
      <c r="H631" s="146"/>
      <c r="I631" s="146"/>
      <c r="J631" s="146"/>
      <c r="K631" s="146"/>
      <c r="L631" s="146"/>
      <c r="M631" s="146"/>
      <c r="N631" s="146"/>
      <c r="O631" s="146" t="s">
        <v>274</v>
      </c>
      <c r="P631" s="146"/>
      <c r="Q631" s="146"/>
      <c r="R631" s="146"/>
      <c r="S631" s="146"/>
      <c r="T631" s="146"/>
      <c r="U631" s="146"/>
      <c r="V631" s="146"/>
      <c r="W631" s="146"/>
      <c r="X631" s="146"/>
      <c r="Y631" s="146"/>
      <c r="Z631" s="146"/>
      <c r="AA631" s="146"/>
      <c r="AB631" s="146"/>
      <c r="AC631" s="146"/>
      <c r="AD631" s="146"/>
      <c r="AE631" s="146"/>
      <c r="AF631" s="146"/>
      <c r="AG631" s="146"/>
    </row>
    <row r="632" spans="1:33" x14ac:dyDescent="0.25">
      <c r="A632" s="160" t="s">
        <v>130</v>
      </c>
      <c r="B632" s="161" t="s">
        <v>110</v>
      </c>
      <c r="C632" s="178" t="s">
        <v>111</v>
      </c>
      <c r="D632" s="162"/>
      <c r="E632" s="163"/>
      <c r="F632" s="164"/>
      <c r="G632" s="164">
        <f>SUMIF(O633:O643,"&lt;&gt;NOR",G633:G643)</f>
        <v>0</v>
      </c>
      <c r="O632" t="s">
        <v>131</v>
      </c>
    </row>
    <row r="633" spans="1:33" ht="20.399999999999999" outlineLevel="1" x14ac:dyDescent="0.25">
      <c r="A633" s="166">
        <v>96</v>
      </c>
      <c r="B633" s="167" t="s">
        <v>380</v>
      </c>
      <c r="C633" s="179" t="s">
        <v>381</v>
      </c>
      <c r="D633" s="168" t="s">
        <v>147</v>
      </c>
      <c r="E633" s="169"/>
      <c r="F633" s="170">
        <v>1961</v>
      </c>
      <c r="G633" s="171">
        <f>ROUND(E633*F633,2)</f>
        <v>0</v>
      </c>
      <c r="H633" s="146"/>
      <c r="I633" s="146"/>
      <c r="J633" s="146"/>
      <c r="K633" s="146"/>
      <c r="L633" s="146"/>
      <c r="M633" s="146"/>
      <c r="N633" s="146"/>
      <c r="O633" s="146" t="s">
        <v>174</v>
      </c>
      <c r="P633" s="146"/>
      <c r="Q633" s="146"/>
      <c r="R633" s="146"/>
      <c r="S633" s="146"/>
      <c r="T633" s="146"/>
      <c r="U633" s="146"/>
      <c r="V633" s="146"/>
      <c r="W633" s="146"/>
      <c r="X633" s="146"/>
      <c r="Y633" s="146"/>
      <c r="Z633" s="146"/>
      <c r="AA633" s="146"/>
      <c r="AB633" s="146"/>
      <c r="AC633" s="146"/>
      <c r="AD633" s="146"/>
      <c r="AE633" s="146"/>
      <c r="AF633" s="146"/>
      <c r="AG633" s="146"/>
    </row>
    <row r="634" spans="1:33" outlineLevel="2" x14ac:dyDescent="0.25">
      <c r="A634" s="153"/>
      <c r="B634" s="154"/>
      <c r="C634" s="180" t="s">
        <v>228</v>
      </c>
      <c r="D634" s="156"/>
      <c r="E634" s="157"/>
      <c r="F634" s="155"/>
      <c r="G634" s="155"/>
      <c r="H634" s="146"/>
      <c r="I634" s="146"/>
      <c r="J634" s="146"/>
      <c r="K634" s="146"/>
      <c r="L634" s="146"/>
      <c r="M634" s="146"/>
      <c r="N634" s="146"/>
      <c r="O634" s="146" t="s">
        <v>136</v>
      </c>
      <c r="P634" s="146">
        <v>0</v>
      </c>
      <c r="Q634" s="146"/>
      <c r="R634" s="146"/>
      <c r="S634" s="146"/>
      <c r="T634" s="146"/>
      <c r="U634" s="146"/>
      <c r="V634" s="146"/>
      <c r="W634" s="146"/>
      <c r="X634" s="146"/>
      <c r="Y634" s="146"/>
      <c r="Z634" s="146"/>
      <c r="AA634" s="146"/>
      <c r="AB634" s="146"/>
      <c r="AC634" s="146"/>
      <c r="AD634" s="146"/>
      <c r="AE634" s="146"/>
      <c r="AF634" s="146"/>
      <c r="AG634" s="146"/>
    </row>
    <row r="635" spans="1:33" outlineLevel="3" x14ac:dyDescent="0.25">
      <c r="A635" s="153"/>
      <c r="B635" s="154"/>
      <c r="C635" s="180"/>
      <c r="D635" s="156"/>
      <c r="E635" s="157"/>
      <c r="F635" s="155"/>
      <c r="G635" s="155"/>
      <c r="H635" s="146"/>
      <c r="I635" s="146"/>
      <c r="J635" s="146"/>
      <c r="K635" s="146"/>
      <c r="L635" s="146"/>
      <c r="M635" s="146"/>
      <c r="N635" s="146"/>
      <c r="O635" s="146" t="s">
        <v>136</v>
      </c>
      <c r="P635" s="146">
        <v>0</v>
      </c>
      <c r="Q635" s="146"/>
      <c r="R635" s="146"/>
      <c r="S635" s="146"/>
      <c r="T635" s="146"/>
      <c r="U635" s="146"/>
      <c r="V635" s="146"/>
      <c r="W635" s="146"/>
      <c r="X635" s="146"/>
      <c r="Y635" s="146"/>
      <c r="Z635" s="146"/>
      <c r="AA635" s="146"/>
      <c r="AB635" s="146"/>
      <c r="AC635" s="146"/>
      <c r="AD635" s="146"/>
      <c r="AE635" s="146"/>
      <c r="AF635" s="146"/>
      <c r="AG635" s="146"/>
    </row>
    <row r="636" spans="1:33" outlineLevel="3" x14ac:dyDescent="0.25">
      <c r="A636" s="153"/>
      <c r="B636" s="154"/>
      <c r="C636" s="180"/>
      <c r="D636" s="156"/>
      <c r="E636" s="157"/>
      <c r="F636" s="155"/>
      <c r="G636" s="155"/>
      <c r="H636" s="146"/>
      <c r="I636" s="146"/>
      <c r="J636" s="146"/>
      <c r="K636" s="146"/>
      <c r="L636" s="146"/>
      <c r="M636" s="146"/>
      <c r="N636" s="146"/>
      <c r="O636" s="146" t="s">
        <v>136</v>
      </c>
      <c r="P636" s="146">
        <v>0</v>
      </c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</row>
    <row r="637" spans="1:33" outlineLevel="3" x14ac:dyDescent="0.25">
      <c r="A637" s="153"/>
      <c r="B637" s="154"/>
      <c r="C637" s="180"/>
      <c r="D637" s="156"/>
      <c r="E637" s="157"/>
      <c r="F637" s="155"/>
      <c r="G637" s="155"/>
      <c r="H637" s="146"/>
      <c r="I637" s="146"/>
      <c r="J637" s="146"/>
      <c r="K637" s="146"/>
      <c r="L637" s="146"/>
      <c r="M637" s="146"/>
      <c r="N637" s="146"/>
      <c r="O637" s="146" t="s">
        <v>136</v>
      </c>
      <c r="P637" s="146">
        <v>0</v>
      </c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</row>
    <row r="638" spans="1:33" outlineLevel="3" x14ac:dyDescent="0.25">
      <c r="A638" s="153"/>
      <c r="B638" s="154"/>
      <c r="C638" s="181" t="s">
        <v>154</v>
      </c>
      <c r="D638" s="158"/>
      <c r="E638" s="159"/>
      <c r="F638" s="155"/>
      <c r="G638" s="155"/>
      <c r="H638" s="146"/>
      <c r="I638" s="146"/>
      <c r="J638" s="146"/>
      <c r="K638" s="146"/>
      <c r="L638" s="146"/>
      <c r="M638" s="146"/>
      <c r="N638" s="146"/>
      <c r="O638" s="146" t="s">
        <v>136</v>
      </c>
      <c r="P638" s="146">
        <v>1</v>
      </c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</row>
    <row r="639" spans="1:33" outlineLevel="3" x14ac:dyDescent="0.25">
      <c r="A639" s="153"/>
      <c r="B639" s="154"/>
      <c r="C639" s="180" t="s">
        <v>178</v>
      </c>
      <c r="D639" s="156"/>
      <c r="E639" s="157"/>
      <c r="F639" s="155"/>
      <c r="G639" s="155"/>
      <c r="H639" s="146"/>
      <c r="I639" s="146"/>
      <c r="J639" s="146"/>
      <c r="K639" s="146"/>
      <c r="L639" s="146"/>
      <c r="M639" s="146"/>
      <c r="N639" s="146"/>
      <c r="O639" s="146" t="s">
        <v>136</v>
      </c>
      <c r="P639" s="146">
        <v>0</v>
      </c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</row>
    <row r="640" spans="1:33" outlineLevel="3" x14ac:dyDescent="0.25">
      <c r="A640" s="153"/>
      <c r="B640" s="154"/>
      <c r="C640" s="180"/>
      <c r="D640" s="156"/>
      <c r="E640" s="157"/>
      <c r="F640" s="155"/>
      <c r="G640" s="155"/>
      <c r="H640" s="146"/>
      <c r="I640" s="146"/>
      <c r="J640" s="146"/>
      <c r="K640" s="146"/>
      <c r="L640" s="146"/>
      <c r="M640" s="146"/>
      <c r="N640" s="146"/>
      <c r="O640" s="146" t="s">
        <v>136</v>
      </c>
      <c r="P640" s="146">
        <v>0</v>
      </c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</row>
    <row r="641" spans="1:33" outlineLevel="3" x14ac:dyDescent="0.25">
      <c r="A641" s="153"/>
      <c r="B641" s="154"/>
      <c r="C641" s="180"/>
      <c r="D641" s="156"/>
      <c r="E641" s="157"/>
      <c r="F641" s="155"/>
      <c r="G641" s="155"/>
      <c r="H641" s="146"/>
      <c r="I641" s="146"/>
      <c r="J641" s="146"/>
      <c r="K641" s="146"/>
      <c r="L641" s="146"/>
      <c r="M641" s="146"/>
      <c r="N641" s="146"/>
      <c r="O641" s="146" t="s">
        <v>136</v>
      </c>
      <c r="P641" s="146">
        <v>0</v>
      </c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</row>
    <row r="642" spans="1:33" outlineLevel="3" x14ac:dyDescent="0.25">
      <c r="A642" s="153"/>
      <c r="B642" s="154"/>
      <c r="C642" s="180"/>
      <c r="D642" s="156"/>
      <c r="E642" s="157"/>
      <c r="F642" s="155"/>
      <c r="G642" s="155"/>
      <c r="H642" s="146"/>
      <c r="I642" s="146"/>
      <c r="J642" s="146"/>
      <c r="K642" s="146"/>
      <c r="L642" s="146"/>
      <c r="M642" s="146"/>
      <c r="N642" s="146"/>
      <c r="O642" s="146" t="s">
        <v>136</v>
      </c>
      <c r="P642" s="146">
        <v>0</v>
      </c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</row>
    <row r="643" spans="1:33" outlineLevel="3" x14ac:dyDescent="0.25">
      <c r="A643" s="153"/>
      <c r="B643" s="154"/>
      <c r="C643" s="181" t="s">
        <v>154</v>
      </c>
      <c r="D643" s="158"/>
      <c r="E643" s="159"/>
      <c r="F643" s="155"/>
      <c r="G643" s="155"/>
      <c r="H643" s="146"/>
      <c r="I643" s="146"/>
      <c r="J643" s="146"/>
      <c r="K643" s="146"/>
      <c r="L643" s="146"/>
      <c r="M643" s="146"/>
      <c r="N643" s="146"/>
      <c r="O643" s="146" t="s">
        <v>136</v>
      </c>
      <c r="P643" s="146">
        <v>1</v>
      </c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</row>
    <row r="644" spans="1:33" x14ac:dyDescent="0.25">
      <c r="A644" s="160" t="s">
        <v>130</v>
      </c>
      <c r="B644" s="161" t="s">
        <v>112</v>
      </c>
      <c r="C644" s="178" t="s">
        <v>113</v>
      </c>
      <c r="D644" s="162"/>
      <c r="E644" s="163"/>
      <c r="F644" s="164"/>
      <c r="G644" s="164">
        <f>SUMIF(O645:O648,"&lt;&gt;NOR",G645:G648)</f>
        <v>0</v>
      </c>
      <c r="O644" t="s">
        <v>131</v>
      </c>
    </row>
    <row r="645" spans="1:33" outlineLevel="1" x14ac:dyDescent="0.25">
      <c r="A645" s="166">
        <v>97</v>
      </c>
      <c r="B645" s="167" t="s">
        <v>382</v>
      </c>
      <c r="C645" s="179" t="s">
        <v>383</v>
      </c>
      <c r="D645" s="168" t="s">
        <v>147</v>
      </c>
      <c r="E645" s="169"/>
      <c r="F645" s="170">
        <v>28.9</v>
      </c>
      <c r="G645" s="171">
        <f>ROUND(E645*F645,2)</f>
        <v>0</v>
      </c>
      <c r="H645" s="146"/>
      <c r="I645" s="146"/>
      <c r="J645" s="146"/>
      <c r="K645" s="146"/>
      <c r="L645" s="146"/>
      <c r="M645" s="146"/>
      <c r="N645" s="146"/>
      <c r="O645" s="146" t="s">
        <v>135</v>
      </c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  <c r="AD645" s="146"/>
      <c r="AE645" s="146"/>
      <c r="AF645" s="146"/>
      <c r="AG645" s="146"/>
    </row>
    <row r="646" spans="1:33" outlineLevel="2" x14ac:dyDescent="0.25">
      <c r="A646" s="153"/>
      <c r="B646" s="154"/>
      <c r="C646" s="180" t="s">
        <v>427</v>
      </c>
      <c r="D646" s="156"/>
      <c r="E646" s="157"/>
      <c r="F646" s="155"/>
      <c r="G646" s="155"/>
      <c r="H646" s="146"/>
      <c r="I646" s="146"/>
      <c r="J646" s="146"/>
      <c r="K646" s="146"/>
      <c r="L646" s="146"/>
      <c r="M646" s="146"/>
      <c r="N646" s="146"/>
      <c r="O646" s="146" t="s">
        <v>136</v>
      </c>
      <c r="P646" s="146">
        <v>5</v>
      </c>
      <c r="Q646" s="146"/>
      <c r="R646" s="146"/>
      <c r="S646" s="146"/>
      <c r="T646" s="146"/>
      <c r="U646" s="146"/>
      <c r="V646" s="146"/>
      <c r="W646" s="146"/>
      <c r="X646" s="146"/>
      <c r="Y646" s="146"/>
      <c r="Z646" s="146"/>
      <c r="AA646" s="146"/>
      <c r="AB646" s="146"/>
      <c r="AC646" s="146"/>
      <c r="AD646" s="146"/>
      <c r="AE646" s="146"/>
      <c r="AF646" s="146"/>
      <c r="AG646" s="146"/>
    </row>
    <row r="647" spans="1:33" outlineLevel="1" x14ac:dyDescent="0.25">
      <c r="A647" s="166">
        <v>98</v>
      </c>
      <c r="B647" s="167" t="s">
        <v>384</v>
      </c>
      <c r="C647" s="179" t="s">
        <v>385</v>
      </c>
      <c r="D647" s="168" t="s">
        <v>147</v>
      </c>
      <c r="E647" s="169"/>
      <c r="F647" s="170">
        <v>77.8</v>
      </c>
      <c r="G647" s="171">
        <f>ROUND(E647*F647,2)</f>
        <v>0</v>
      </c>
      <c r="H647" s="146"/>
      <c r="I647" s="146"/>
      <c r="J647" s="146"/>
      <c r="K647" s="146"/>
      <c r="L647" s="146"/>
      <c r="M647" s="146"/>
      <c r="N647" s="146"/>
      <c r="O647" s="146" t="s">
        <v>135</v>
      </c>
      <c r="P647" s="146"/>
      <c r="Q647" s="146"/>
      <c r="R647" s="146"/>
      <c r="S647" s="146"/>
      <c r="T647" s="146"/>
      <c r="U647" s="146"/>
      <c r="V647" s="146"/>
      <c r="W647" s="146"/>
      <c r="X647" s="146"/>
      <c r="Y647" s="146"/>
      <c r="Z647" s="146"/>
      <c r="AA647" s="146"/>
      <c r="AB647" s="146"/>
      <c r="AC647" s="146"/>
      <c r="AD647" s="146"/>
      <c r="AE647" s="146"/>
      <c r="AF647" s="146"/>
      <c r="AG647" s="146"/>
    </row>
    <row r="648" spans="1:33" outlineLevel="2" x14ac:dyDescent="0.25">
      <c r="A648" s="153"/>
      <c r="B648" s="154"/>
      <c r="C648" s="180" t="s">
        <v>437</v>
      </c>
      <c r="D648" s="156"/>
      <c r="E648" s="157"/>
      <c r="F648" s="155"/>
      <c r="G648" s="155"/>
      <c r="H648" s="146"/>
      <c r="I648" s="146"/>
      <c r="J648" s="146"/>
      <c r="K648" s="146"/>
      <c r="L648" s="146"/>
      <c r="M648" s="146"/>
      <c r="N648" s="146"/>
      <c r="O648" s="146" t="s">
        <v>136</v>
      </c>
      <c r="P648" s="146">
        <v>5</v>
      </c>
      <c r="Q648" s="146"/>
      <c r="R648" s="146"/>
      <c r="S648" s="146"/>
      <c r="T648" s="146"/>
      <c r="U648" s="146"/>
      <c r="V648" s="146"/>
      <c r="W648" s="146"/>
      <c r="X648" s="146"/>
      <c r="Y648" s="146"/>
      <c r="Z648" s="146"/>
      <c r="AA648" s="146"/>
      <c r="AB648" s="146"/>
      <c r="AC648" s="146"/>
      <c r="AD648" s="146"/>
      <c r="AE648" s="146"/>
      <c r="AF648" s="146"/>
      <c r="AG648" s="146"/>
    </row>
    <row r="649" spans="1:33" x14ac:dyDescent="0.25">
      <c r="A649" s="160" t="s">
        <v>130</v>
      </c>
      <c r="B649" s="161" t="s">
        <v>114</v>
      </c>
      <c r="C649" s="178" t="s">
        <v>115</v>
      </c>
      <c r="D649" s="162"/>
      <c r="E649" s="163"/>
      <c r="F649" s="164"/>
      <c r="G649" s="164">
        <f>SUMIF(O650:O650,"&lt;&gt;NOR",G650:G650)</f>
        <v>0</v>
      </c>
      <c r="O649" t="s">
        <v>131</v>
      </c>
    </row>
    <row r="650" spans="1:33" outlineLevel="1" x14ac:dyDescent="0.25">
      <c r="A650" s="172">
        <v>99</v>
      </c>
      <c r="B650" s="173" t="s">
        <v>114</v>
      </c>
      <c r="C650" s="182" t="s">
        <v>386</v>
      </c>
      <c r="D650" s="174" t="s">
        <v>205</v>
      </c>
      <c r="E650" s="175"/>
      <c r="F650" s="176">
        <v>0</v>
      </c>
      <c r="G650" s="177">
        <f>ROUND(E650*F650,2)</f>
        <v>0</v>
      </c>
      <c r="H650" s="146"/>
      <c r="I650" s="146"/>
      <c r="J650" s="146"/>
      <c r="K650" s="146"/>
      <c r="L650" s="146"/>
      <c r="M650" s="146"/>
      <c r="N650" s="146"/>
      <c r="O650" s="146" t="s">
        <v>135</v>
      </c>
      <c r="P650" s="146"/>
      <c r="Q650" s="146"/>
      <c r="R650" s="146"/>
      <c r="S650" s="146"/>
      <c r="T650" s="146"/>
      <c r="U650" s="146"/>
      <c r="V650" s="146"/>
      <c r="W650" s="146"/>
      <c r="X650" s="146"/>
      <c r="Y650" s="146"/>
      <c r="Z650" s="146"/>
      <c r="AA650" s="146"/>
      <c r="AB650" s="146"/>
      <c r="AC650" s="146"/>
      <c r="AD650" s="146"/>
      <c r="AE650" s="146"/>
      <c r="AF650" s="146"/>
      <c r="AG650" s="146"/>
    </row>
    <row r="651" spans="1:33" x14ac:dyDescent="0.25">
      <c r="A651" s="160" t="s">
        <v>130</v>
      </c>
      <c r="B651" s="161" t="s">
        <v>116</v>
      </c>
      <c r="C651" s="178" t="s">
        <v>117</v>
      </c>
      <c r="D651" s="162"/>
      <c r="E651" s="163"/>
      <c r="F651" s="164"/>
      <c r="G651" s="164">
        <f>SUMIF(O652:O652,"&lt;&gt;NOR",G652:G652)</f>
        <v>0</v>
      </c>
      <c r="O651" t="s">
        <v>131</v>
      </c>
    </row>
    <row r="652" spans="1:33" outlineLevel="1" x14ac:dyDescent="0.25">
      <c r="A652" s="172">
        <v>100</v>
      </c>
      <c r="B652" s="173" t="s">
        <v>116</v>
      </c>
      <c r="C652" s="182" t="s">
        <v>387</v>
      </c>
      <c r="D652" s="174" t="s">
        <v>205</v>
      </c>
      <c r="E652" s="175"/>
      <c r="F652" s="176">
        <v>0</v>
      </c>
      <c r="G652" s="177">
        <f>ROUND(E652*F652,2)</f>
        <v>0</v>
      </c>
      <c r="H652" s="146"/>
      <c r="I652" s="146"/>
      <c r="J652" s="146"/>
      <c r="K652" s="146"/>
      <c r="L652" s="146"/>
      <c r="M652" s="146"/>
      <c r="N652" s="146"/>
      <c r="O652" s="146" t="s">
        <v>135</v>
      </c>
      <c r="P652" s="146"/>
      <c r="Q652" s="146"/>
      <c r="R652" s="146"/>
      <c r="S652" s="146"/>
      <c r="T652" s="146"/>
      <c r="U652" s="146"/>
      <c r="V652" s="146"/>
      <c r="W652" s="146"/>
      <c r="X652" s="146"/>
      <c r="Y652" s="146"/>
      <c r="Z652" s="146"/>
      <c r="AA652" s="146"/>
      <c r="AB652" s="146"/>
      <c r="AC652" s="146"/>
      <c r="AD652" s="146"/>
      <c r="AE652" s="146"/>
      <c r="AF652" s="146"/>
      <c r="AG652" s="146"/>
    </row>
    <row r="653" spans="1:33" x14ac:dyDescent="0.25">
      <c r="A653" s="160" t="s">
        <v>130</v>
      </c>
      <c r="B653" s="161" t="s">
        <v>118</v>
      </c>
      <c r="C653" s="178" t="s">
        <v>29</v>
      </c>
      <c r="D653" s="162"/>
      <c r="E653" s="163"/>
      <c r="F653" s="164"/>
      <c r="G653" s="164">
        <f>SUMIF(O654:O658,"&lt;&gt;NOR",G654:G658)</f>
        <v>0</v>
      </c>
      <c r="O653" t="s">
        <v>131</v>
      </c>
    </row>
    <row r="654" spans="1:33" outlineLevel="1" x14ac:dyDescent="0.25">
      <c r="A654" s="166">
        <v>101</v>
      </c>
      <c r="B654" s="167" t="s">
        <v>388</v>
      </c>
      <c r="C654" s="179" t="s">
        <v>389</v>
      </c>
      <c r="D654" s="168" t="s">
        <v>390</v>
      </c>
      <c r="E654" s="169"/>
      <c r="F654" s="170">
        <v>36747.599999999999</v>
      </c>
      <c r="G654" s="171">
        <f>ROUND(E654*F654,2)</f>
        <v>0</v>
      </c>
      <c r="H654" s="146"/>
      <c r="I654" s="146"/>
      <c r="J654" s="146"/>
      <c r="K654" s="146"/>
      <c r="L654" s="146"/>
      <c r="M654" s="146"/>
      <c r="N654" s="146"/>
      <c r="O654" s="146" t="s">
        <v>391</v>
      </c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</row>
    <row r="655" spans="1:33" outlineLevel="2" x14ac:dyDescent="0.25">
      <c r="A655" s="153"/>
      <c r="B655" s="154"/>
      <c r="C655" s="243" t="s">
        <v>401</v>
      </c>
      <c r="D655" s="244"/>
      <c r="E655" s="244"/>
      <c r="F655" s="244"/>
      <c r="G655" s="244"/>
      <c r="H655" s="146"/>
      <c r="I655" s="146"/>
      <c r="J655" s="146"/>
      <c r="K655" s="146"/>
      <c r="L655" s="146"/>
      <c r="M655" s="146"/>
      <c r="N655" s="146"/>
      <c r="O655" s="146" t="s">
        <v>165</v>
      </c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</row>
    <row r="656" spans="1:33" outlineLevel="3" x14ac:dyDescent="0.25">
      <c r="A656" s="153"/>
      <c r="B656" s="154"/>
      <c r="C656" s="245" t="s">
        <v>392</v>
      </c>
      <c r="D656" s="246"/>
      <c r="E656" s="246"/>
      <c r="F656" s="246"/>
      <c r="G656" s="246"/>
      <c r="H656" s="146"/>
      <c r="I656" s="146"/>
      <c r="J656" s="146"/>
      <c r="K656" s="146"/>
      <c r="L656" s="146"/>
      <c r="M656" s="146"/>
      <c r="N656" s="146"/>
      <c r="O656" s="146" t="s">
        <v>165</v>
      </c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</row>
    <row r="657" spans="1:33" outlineLevel="1" x14ac:dyDescent="0.25">
      <c r="A657" s="166">
        <v>102</v>
      </c>
      <c r="B657" s="167" t="s">
        <v>393</v>
      </c>
      <c r="C657" s="179" t="s">
        <v>438</v>
      </c>
      <c r="D657" s="168" t="s">
        <v>390</v>
      </c>
      <c r="E657" s="169"/>
      <c r="F657" s="170">
        <v>220280</v>
      </c>
      <c r="G657" s="171">
        <f>ROUND(E657*F657,2)</f>
        <v>0</v>
      </c>
      <c r="H657" s="146"/>
      <c r="I657" s="146"/>
      <c r="J657" s="146"/>
      <c r="K657" s="146"/>
      <c r="L657" s="146"/>
      <c r="M657" s="146"/>
      <c r="N657" s="146"/>
      <c r="O657" s="146" t="s">
        <v>394</v>
      </c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</row>
    <row r="658" spans="1:33" outlineLevel="2" x14ac:dyDescent="0.25">
      <c r="A658" s="153"/>
      <c r="B658" s="154"/>
      <c r="C658" s="243" t="s">
        <v>395</v>
      </c>
      <c r="D658" s="244"/>
      <c r="E658" s="244"/>
      <c r="F658" s="244"/>
      <c r="G658" s="244"/>
      <c r="H658" s="146"/>
      <c r="I658" s="146"/>
      <c r="J658" s="146"/>
      <c r="K658" s="146"/>
      <c r="L658" s="146"/>
      <c r="M658" s="146"/>
      <c r="N658" s="146"/>
      <c r="O658" s="146" t="s">
        <v>165</v>
      </c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</row>
    <row r="659" spans="1:33" x14ac:dyDescent="0.25">
      <c r="A659" s="160" t="s">
        <v>130</v>
      </c>
      <c r="B659" s="161" t="s">
        <v>119</v>
      </c>
      <c r="C659" s="178" t="s">
        <v>30</v>
      </c>
      <c r="D659" s="162"/>
      <c r="E659" s="163"/>
      <c r="F659" s="164"/>
      <c r="G659" s="164">
        <f>SUMIF(O660:O661,"&lt;&gt;NOR",G660:G661)</f>
        <v>0</v>
      </c>
      <c r="O659" t="s">
        <v>131</v>
      </c>
    </row>
    <row r="660" spans="1:33" outlineLevel="1" x14ac:dyDescent="0.25">
      <c r="A660" s="166">
        <v>103</v>
      </c>
      <c r="B660" s="167" t="s">
        <v>396</v>
      </c>
      <c r="C660" s="179" t="s">
        <v>439</v>
      </c>
      <c r="D660" s="168" t="s">
        <v>390</v>
      </c>
      <c r="E660" s="169"/>
      <c r="F660" s="170">
        <v>500000</v>
      </c>
      <c r="G660" s="171">
        <f>ROUND(E660*F660,2)</f>
        <v>0</v>
      </c>
      <c r="H660" s="146"/>
      <c r="I660" s="146"/>
      <c r="J660" s="146"/>
      <c r="K660" s="146"/>
      <c r="L660" s="146"/>
      <c r="M660" s="146"/>
      <c r="N660" s="146"/>
      <c r="O660" s="146" t="s">
        <v>394</v>
      </c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</row>
    <row r="661" spans="1:33" outlineLevel="2" x14ac:dyDescent="0.25">
      <c r="A661" s="153"/>
      <c r="B661" s="154"/>
      <c r="C661" s="243" t="s">
        <v>397</v>
      </c>
      <c r="D661" s="244"/>
      <c r="E661" s="244"/>
      <c r="F661" s="244"/>
      <c r="G661" s="244"/>
      <c r="H661" s="146"/>
      <c r="I661" s="146"/>
      <c r="J661" s="146"/>
      <c r="K661" s="146"/>
      <c r="L661" s="146"/>
      <c r="M661" s="146"/>
      <c r="N661" s="146"/>
      <c r="O661" s="146" t="s">
        <v>165</v>
      </c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</row>
    <row r="662" spans="1:33" x14ac:dyDescent="0.25">
      <c r="A662" s="3"/>
      <c r="B662" s="4"/>
      <c r="C662" s="183"/>
      <c r="D662" s="6"/>
      <c r="E662" s="3"/>
      <c r="F662" s="3"/>
      <c r="G662" s="3"/>
      <c r="M662">
        <v>12</v>
      </c>
      <c r="N662">
        <v>21</v>
      </c>
      <c r="O662" t="s">
        <v>129</v>
      </c>
    </row>
    <row r="663" spans="1:33" x14ac:dyDescent="0.25">
      <c r="A663" s="149"/>
      <c r="B663" s="150" t="s">
        <v>31</v>
      </c>
      <c r="C663" s="184"/>
      <c r="D663" s="151"/>
      <c r="E663" s="152"/>
      <c r="F663" s="152"/>
      <c r="G663" s="165">
        <f>G8+G23+G66+G114+G121+G139+G145+G152+G184+G227+G277+G287+G307+G318+G325+G327+G342+G382+G384+G386+G397+G409+G438+G445+G466+G538+G560+G632+G644+G649+G651+G653+G659</f>
        <v>0</v>
      </c>
      <c r="M663" t="e">
        <f>SUMIF(#REF!,M662,G7:G661)</f>
        <v>#REF!</v>
      </c>
      <c r="N663" t="e">
        <f>SUMIF(#REF!,N662,G7:G661)</f>
        <v>#REF!</v>
      </c>
      <c r="O663" t="s">
        <v>398</v>
      </c>
    </row>
    <row r="664" spans="1:33" x14ac:dyDescent="0.25">
      <c r="A664" s="3"/>
      <c r="B664" s="4"/>
      <c r="C664" s="183"/>
      <c r="D664" s="6"/>
      <c r="E664" s="3"/>
      <c r="F664" s="3"/>
      <c r="G664" s="3"/>
    </row>
    <row r="665" spans="1:33" x14ac:dyDescent="0.25">
      <c r="A665" s="3"/>
      <c r="B665" s="4"/>
      <c r="C665" s="183"/>
      <c r="D665" s="6"/>
      <c r="E665" s="3"/>
      <c r="F665" s="3"/>
      <c r="G665" s="3"/>
    </row>
    <row r="666" spans="1:33" x14ac:dyDescent="0.25">
      <c r="A666" s="254" t="s">
        <v>399</v>
      </c>
      <c r="B666" s="254"/>
      <c r="C666" s="255"/>
      <c r="D666" s="6"/>
      <c r="E666" s="3"/>
      <c r="F666" s="3"/>
      <c r="G666" s="3"/>
    </row>
    <row r="667" spans="1:33" x14ac:dyDescent="0.25">
      <c r="A667" s="256"/>
      <c r="B667" s="257"/>
      <c r="C667" s="258"/>
      <c r="D667" s="257"/>
      <c r="E667" s="257"/>
      <c r="F667" s="257"/>
      <c r="G667" s="259"/>
      <c r="O667" t="s">
        <v>400</v>
      </c>
    </row>
    <row r="668" spans="1:33" x14ac:dyDescent="0.25">
      <c r="A668" s="260"/>
      <c r="B668" s="261"/>
      <c r="C668" s="262"/>
      <c r="D668" s="261"/>
      <c r="E668" s="261"/>
      <c r="F668" s="261"/>
      <c r="G668" s="263"/>
    </row>
    <row r="669" spans="1:33" x14ac:dyDescent="0.25">
      <c r="A669" s="260"/>
      <c r="B669" s="261"/>
      <c r="C669" s="262"/>
      <c r="D669" s="261"/>
      <c r="E669" s="261"/>
      <c r="F669" s="261"/>
      <c r="G669" s="263"/>
    </row>
    <row r="670" spans="1:33" x14ac:dyDescent="0.25">
      <c r="A670" s="260"/>
      <c r="B670" s="261"/>
      <c r="C670" s="262"/>
      <c r="D670" s="261"/>
      <c r="E670" s="261"/>
      <c r="F670" s="261"/>
      <c r="G670" s="263"/>
    </row>
    <row r="671" spans="1:33" x14ac:dyDescent="0.25">
      <c r="A671" s="264"/>
      <c r="B671" s="265"/>
      <c r="C671" s="266"/>
      <c r="D671" s="265"/>
      <c r="E671" s="265"/>
      <c r="F671" s="265"/>
      <c r="G671" s="267"/>
    </row>
    <row r="672" spans="1:33" x14ac:dyDescent="0.25">
      <c r="A672" s="3"/>
      <c r="B672" s="4"/>
      <c r="C672" s="183"/>
      <c r="D672" s="6"/>
      <c r="E672" s="3"/>
      <c r="F672" s="3"/>
      <c r="G672" s="3"/>
    </row>
    <row r="673" spans="3:15" x14ac:dyDescent="0.25">
      <c r="C673" s="185"/>
      <c r="D673" s="10"/>
      <c r="O673" t="s">
        <v>402</v>
      </c>
    </row>
    <row r="674" spans="3:15" x14ac:dyDescent="0.25">
      <c r="D674" s="10"/>
    </row>
    <row r="675" spans="3:15" x14ac:dyDescent="0.25">
      <c r="D675" s="10"/>
    </row>
    <row r="676" spans="3:15" x14ac:dyDescent="0.25">
      <c r="D676" s="10"/>
    </row>
    <row r="677" spans="3:15" x14ac:dyDescent="0.25">
      <c r="D677" s="10"/>
    </row>
    <row r="678" spans="3:15" x14ac:dyDescent="0.25">
      <c r="D678" s="10"/>
    </row>
    <row r="679" spans="3:15" x14ac:dyDescent="0.25">
      <c r="D679" s="10"/>
    </row>
    <row r="680" spans="3:15" x14ac:dyDescent="0.25">
      <c r="D680" s="10"/>
    </row>
    <row r="681" spans="3:15" x14ac:dyDescent="0.25">
      <c r="D681" s="10"/>
    </row>
    <row r="682" spans="3:15" x14ac:dyDescent="0.25">
      <c r="D682" s="10"/>
    </row>
    <row r="683" spans="3:15" x14ac:dyDescent="0.25">
      <c r="D683" s="10"/>
    </row>
    <row r="684" spans="3:15" x14ac:dyDescent="0.25">
      <c r="D684" s="10"/>
    </row>
    <row r="685" spans="3:15" x14ac:dyDescent="0.25">
      <c r="D685" s="10"/>
    </row>
    <row r="686" spans="3:15" x14ac:dyDescent="0.25">
      <c r="D686" s="10"/>
    </row>
    <row r="687" spans="3:15" x14ac:dyDescent="0.25">
      <c r="D687" s="10"/>
    </row>
    <row r="688" spans="3:15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22">
    <mergeCell ref="A667:G671"/>
    <mergeCell ref="C52:G52"/>
    <mergeCell ref="C235:G235"/>
    <mergeCell ref="C255:G255"/>
    <mergeCell ref="C309:G309"/>
    <mergeCell ref="A1:G1"/>
    <mergeCell ref="C2:G2"/>
    <mergeCell ref="C3:G3"/>
    <mergeCell ref="C4:G4"/>
    <mergeCell ref="A666:C666"/>
    <mergeCell ref="C661:G661"/>
    <mergeCell ref="C329:G329"/>
    <mergeCell ref="C388:G388"/>
    <mergeCell ref="C405:G405"/>
    <mergeCell ref="C418:G418"/>
    <mergeCell ref="C423:G423"/>
    <mergeCell ref="C426:G426"/>
    <mergeCell ref="C433:G433"/>
    <mergeCell ref="C440:G440"/>
    <mergeCell ref="C655:G655"/>
    <mergeCell ref="C656:G656"/>
    <mergeCell ref="C658:G658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Alekor</cp:lastModifiedBy>
  <cp:lastPrinted>2024-09-24T12:55:34Z</cp:lastPrinted>
  <dcterms:created xsi:type="dcterms:W3CDTF">2009-04-08T07:15:50Z</dcterms:created>
  <dcterms:modified xsi:type="dcterms:W3CDTF">2026-02-14T15:24:01Z</dcterms:modified>
</cp:coreProperties>
</file>